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56" windowHeight="12300"/>
  </bookViews>
  <sheets>
    <sheet name="SAŽETAK-EUR" sheetId="1" r:id="rId1"/>
    <sheet name=" Račun prihoda i rashoda" sheetId="3" r:id="rId2"/>
    <sheet name="Rashodi prema funkcijskoj kl" sheetId="5" r:id="rId3"/>
    <sheet name="Račun financiranja" sheetId="6" r:id="rId4"/>
    <sheet name="POSEBNI DIO" sheetId="7" r:id="rId5"/>
    <sheet name="List2" sheetId="2" r:id="rId6"/>
  </sheets>
  <calcPr calcId="145621"/>
</workbook>
</file>

<file path=xl/calcChain.xml><?xml version="1.0" encoding="utf-8"?>
<calcChain xmlns="http://schemas.openxmlformats.org/spreadsheetml/2006/main">
  <c r="H11" i="1" l="1"/>
  <c r="I14" i="1"/>
  <c r="I11" i="1"/>
  <c r="I8" i="1"/>
  <c r="G73" i="3"/>
  <c r="G52" i="3"/>
  <c r="G42" i="3"/>
  <c r="G37" i="3"/>
  <c r="G22" i="3"/>
  <c r="G18" i="3"/>
  <c r="G11" i="3"/>
  <c r="H66" i="3"/>
  <c r="H67" i="3"/>
  <c r="H63" i="3"/>
  <c r="H59" i="3"/>
  <c r="H57" i="3"/>
  <c r="H52" i="3"/>
  <c r="H42" i="3"/>
  <c r="H36" i="3" s="1"/>
  <c r="H73" i="3" s="1"/>
  <c r="H37" i="3"/>
  <c r="H22" i="3"/>
  <c r="H18" i="3"/>
  <c r="H11" i="3"/>
  <c r="G154" i="7"/>
  <c r="G153" i="7" s="1"/>
  <c r="G150" i="7"/>
  <c r="G149" i="7" s="1"/>
  <c r="H10" i="3" l="1"/>
  <c r="H31" i="3" s="1"/>
  <c r="H40" i="7"/>
  <c r="H135" i="7"/>
  <c r="H146" i="7"/>
  <c r="H148" i="7"/>
  <c r="H153" i="7"/>
  <c r="H154" i="7"/>
  <c r="H149" i="7"/>
  <c r="H150" i="7"/>
  <c r="H137" i="7"/>
  <c r="H142" i="7"/>
  <c r="H143" i="7"/>
  <c r="H138" i="7"/>
  <c r="H139" i="7"/>
  <c r="H106" i="7"/>
  <c r="H115" i="7"/>
  <c r="H114" i="7" s="1"/>
  <c r="H46" i="7" l="1"/>
  <c r="H62" i="7"/>
  <c r="H39" i="7"/>
  <c r="H22" i="7"/>
  <c r="H21" i="7" s="1"/>
  <c r="H20" i="7" s="1"/>
  <c r="H10" i="7"/>
  <c r="H9" i="7" s="1"/>
  <c r="H11" i="7"/>
  <c r="H7" i="7" l="1"/>
  <c r="H6" i="7" s="1"/>
  <c r="F67" i="3"/>
  <c r="F63" i="3"/>
  <c r="F52" i="3"/>
  <c r="F42" i="3"/>
  <c r="F37" i="3"/>
  <c r="F31" i="3"/>
  <c r="F22" i="3"/>
  <c r="F18" i="3"/>
  <c r="F11" i="3"/>
  <c r="F36" i="3" l="1"/>
  <c r="F73" i="3" s="1"/>
  <c r="F8" i="1"/>
  <c r="I22" i="3" l="1"/>
  <c r="I18" i="3"/>
</calcChain>
</file>

<file path=xl/sharedStrings.xml><?xml version="1.0" encoding="utf-8"?>
<sst xmlns="http://schemas.openxmlformats.org/spreadsheetml/2006/main" count="389" uniqueCount="182">
  <si>
    <t>PRIHODI UKUPNO</t>
  </si>
  <si>
    <t>PRIHODI POSLOVANJA</t>
  </si>
  <si>
    <t>PRIHODI OD PRODAJE NEFINANCIJSKE IMOVINE</t>
  </si>
  <si>
    <t>RASHODI UKUPNO</t>
  </si>
  <si>
    <t>RASHODI  POSLOVANJA</t>
  </si>
  <si>
    <t>RASHODI ZA NABAVU NEFINANCIJSKE IMOVINE</t>
  </si>
  <si>
    <t>RAZLIKA - VIŠAK / MANJAK</t>
  </si>
  <si>
    <t>VIŠAK / MANJAK IZ PRETHODNE(IH) GODINE KOJI ĆE SE RASPOREDITI / POKRITI</t>
  </si>
  <si>
    <t>PRIMICI OD FINANCIJSKE IMOVINE I ZADUŽIVANJA</t>
  </si>
  <si>
    <t>IZDACI ZA FINANCIJSKU IMOVINU I OTPLATE ZAJMOVA</t>
  </si>
  <si>
    <t>NETO FINANCIRANJE</t>
  </si>
  <si>
    <t>VIŠAK / MANJAK + NETO FINANCIRANJE</t>
  </si>
  <si>
    <t>Izvršenje 2021.</t>
  </si>
  <si>
    <t>Plan 2022.</t>
  </si>
  <si>
    <t>Naziv prihoda</t>
  </si>
  <si>
    <t xml:space="preserve">A. RAČUN PRIHODA I RASHODA </t>
  </si>
  <si>
    <t>Razred</t>
  </si>
  <si>
    <t>Skupina</t>
  </si>
  <si>
    <t>Izvor</t>
  </si>
  <si>
    <t>Prihodi poslovanja</t>
  </si>
  <si>
    <t>Opći prihodi i primici</t>
  </si>
  <si>
    <t>Prihodi od prodaje nefinancijske imovine</t>
  </si>
  <si>
    <t>RASHODI POSLOVANJA</t>
  </si>
  <si>
    <t>Naziv rashoda</t>
  </si>
  <si>
    <t>Rashodi poslovanja</t>
  </si>
  <si>
    <t>Rashodi za zaposlene</t>
  </si>
  <si>
    <t>Rashodi za nabavu nefinancijske imovine</t>
  </si>
  <si>
    <t>RASHODI PREMA FUNKCIJSKOJ KLASIFIKACIJI</t>
  </si>
  <si>
    <t>BROJČANA OZNAKA I NAZIV</t>
  </si>
  <si>
    <t>UKUPNI RASHODI</t>
  </si>
  <si>
    <t>B. RAČUN FINANCIRANJA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</si>
  <si>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</si>
  <si>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</si>
  <si>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</si>
  <si>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</si>
  <si>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</si>
  <si>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</si>
  <si>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</si>
  <si>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</si>
  <si>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Namjenski primici od zaduživanja</t>
  </si>
  <si>
    <t>Izdaci za otplatu glavnice primljenih kredita i zajmova</t>
  </si>
  <si>
    <t>Vlastiti prihodi</t>
  </si>
  <si>
    <t>A) SAŽETAK RAČUNA PRIHODA I RASHODA</t>
  </si>
  <si>
    <t>B) SAŽETAK RAČUNA FINANCIRANJA</t>
  </si>
  <si>
    <t>Plan 2022.**</t>
  </si>
  <si>
    <t>UKUPAN DONOS VIŠKA / MANJKA IZ PRETHODNE(IH) GODINE***</t>
  </si>
  <si>
    <t>** Napomena: Iznosi u stupcima Izvršenje 2021. i Plan 2022. preračunavaju se iz kuna u eure prema fiksnom tečaju konverzije (1 EUR=7,53450 kuna) i po pravilima za preračunavanje i zaokruživanje.</t>
  </si>
  <si>
    <t>*** Napomena: Redak UKUPAN DONOS VIŠKA/MANJKA IZ PRETHODNE(IH) GODINA služi kao informacija i ne uzima se u obzir kod uravnoteženja proračuna, već se proračun uravnotežuje retkom VIŠAK/MANJAK IZ PRETHODNE(IH) GODINE KOJI ĆE SE POKRITI/RASPOREDITI.</t>
  </si>
  <si>
    <t>Plan za 2023.</t>
  </si>
  <si>
    <t>Projekcija 
za 2024.</t>
  </si>
  <si>
    <t>Projekcija 
za 2025.</t>
  </si>
  <si>
    <t>Prihodi od prodaje proizvedene dugotrajne imovine</t>
  </si>
  <si>
    <t>Pomoći iz inozemstva i od subjekata unutar općeg proračuna</t>
  </si>
  <si>
    <t>Prihodi iz nadležnog proračuna i od HZZO-a temeljem ugovornih obveza</t>
  </si>
  <si>
    <t>Rashodi za nabavu proizvedene dugotrajne imovine</t>
  </si>
  <si>
    <t>C) PRENESENI VIŠAK ILI PRENESENI MANJAK I VIŠEGODIŠNJI PLAN URAVNOTEŽENJA</t>
  </si>
  <si>
    <r>
      <t xml:space="preserve">* Napomena: U Uputi o procesu prilagodbe poslovnih procesa subjekata opće države za poslovanje u euru iz lipnja 2022. dana je preporuka da u Općem dijelu financijskog plana sažetak Računa prihoda i rashoda i Računa financiranja bude iskazan dvojno, odnosno </t>
    </r>
    <r>
      <rPr>
        <b/>
        <i/>
        <u/>
        <sz val="9"/>
        <color indexed="8"/>
        <rFont val="Arial"/>
        <family val="2"/>
        <charset val="238"/>
      </rPr>
      <t>u kunama i u eurima</t>
    </r>
    <r>
      <rPr>
        <b/>
        <i/>
        <sz val="9"/>
        <color indexed="8"/>
        <rFont val="Arial"/>
        <family val="2"/>
        <charset val="238"/>
      </rPr>
      <t>.</t>
    </r>
  </si>
  <si>
    <t>Naziv</t>
  </si>
  <si>
    <t>NAZIV PROGRAMA: Redovna djelatnost srednjih škola - minimalni standard</t>
  </si>
  <si>
    <t>A220101</t>
  </si>
  <si>
    <t>Izvor financiranja  11</t>
  </si>
  <si>
    <t xml:space="preserve">Financijski rashodi </t>
  </si>
  <si>
    <t xml:space="preserve">NAZIV AKTIVNOSTI: Materijalni rashodi SŠ po kriterijima </t>
  </si>
  <si>
    <t>A220102</t>
  </si>
  <si>
    <t>NAZIV AKTIVNOSTI: Materijalni rashodi SŠ po stvarnom trošku</t>
  </si>
  <si>
    <t>A220103</t>
  </si>
  <si>
    <t>NAZIV AKTIVNOSTI: Materijalni rashodi SŠ - drugi izvori</t>
  </si>
  <si>
    <t>A220104</t>
  </si>
  <si>
    <t>NAZIV AKTIVNOSTI: Plaće i drugi rashodi za zaposlene SŠ</t>
  </si>
  <si>
    <t>Izvor financiranja 51</t>
  </si>
  <si>
    <t>NAZIV PROGRAMA: Programi obrazovanja iznad standarda</t>
  </si>
  <si>
    <t>A230102</t>
  </si>
  <si>
    <t>NAZIV AKTIVNOSTI: Županijska natjecanja</t>
  </si>
  <si>
    <t>A230104</t>
  </si>
  <si>
    <t xml:space="preserve">NAZIV AKTIVNOSTI: Pomoćnici u nastavi </t>
  </si>
  <si>
    <t>Izvor financiranja 53</t>
  </si>
  <si>
    <t>A230184</t>
  </si>
  <si>
    <t>NAZIV AKTIVNOSTI: Zavičajna nastava</t>
  </si>
  <si>
    <t>A230199</t>
  </si>
  <si>
    <t>NAZIV AKTIVNOSTI: Školska shema</t>
  </si>
  <si>
    <t>NAZIV PROGRAMA: Opremanje u srednjim školama</t>
  </si>
  <si>
    <t>K240601</t>
  </si>
  <si>
    <t>NAZIV AKTIVNOSTI: Školski namještaj i oprema</t>
  </si>
  <si>
    <t>Izvor financiranja 11</t>
  </si>
  <si>
    <t>NAZIV PROGRAMA: KLIK - ERDF</t>
  </si>
  <si>
    <t>T910201</t>
  </si>
  <si>
    <t>NAZIV AKTIVNOSTI: Provedba projekta KLIK - ERDF</t>
  </si>
  <si>
    <t>Pomoći dane u inozemstvo i unutar opće države</t>
  </si>
  <si>
    <t>Subvencije</t>
  </si>
  <si>
    <t>T910501</t>
  </si>
  <si>
    <t>NAZIV PROGRAMA: KLIK - ESF</t>
  </si>
  <si>
    <t>NAZIV AKTIVNOSTI: Provedba projekta KLIK - ESF</t>
  </si>
  <si>
    <t>NAZIV PROGRAMA: MOZAIK 4</t>
  </si>
  <si>
    <t>T910801</t>
  </si>
  <si>
    <t>NAZIV AKTIVNOSTI: Pomoćnici u nastavi - MOZAIK 4</t>
  </si>
  <si>
    <t>Sveukupno rashodi tekuće godine</t>
  </si>
  <si>
    <t>Pokriveni manjak</t>
  </si>
  <si>
    <t>Korišteni višak</t>
  </si>
  <si>
    <t>09 Obrazovanje</t>
  </si>
  <si>
    <t>092 Srednjoškolsko obrazovanje</t>
  </si>
  <si>
    <t>0922 Više srednjoškolsko obrazovanje</t>
  </si>
  <si>
    <t>Financijski rashodi</t>
  </si>
  <si>
    <t>Tekuće pomoći proračunskim korisnicima dr.proračuna</t>
  </si>
  <si>
    <t>Ostale naknade građanima i kućanstvima iz proračuna</t>
  </si>
  <si>
    <t>Prihodi od imovine</t>
  </si>
  <si>
    <t>Prihodi od administrativnih pristojbi i po posebnim propisima</t>
  </si>
  <si>
    <t>Prihodi od prodaje robe i pruženih usluga</t>
  </si>
  <si>
    <t>Donacije</t>
  </si>
  <si>
    <t>Ostali prihodi</t>
  </si>
  <si>
    <t>Prihodi od prodaje ili zamjene nefinancijske imovine</t>
  </si>
  <si>
    <t>A230101</t>
  </si>
  <si>
    <t>NAZIV AKTIVNOSTI: Materijalni rashodi iznad standarda</t>
  </si>
  <si>
    <t>Izvor financiranja  53</t>
  </si>
  <si>
    <t>A240604</t>
  </si>
  <si>
    <t>NAZIV AKTIVNOSTI: Opremanje kabineta</t>
  </si>
  <si>
    <t>Izvor financiranja  55</t>
  </si>
  <si>
    <t>Ostali rashodi</t>
  </si>
  <si>
    <t>Izvor financiranja  48</t>
  </si>
  <si>
    <t>Decentralizirana sredstva za SŠ 48007</t>
  </si>
  <si>
    <t>Izvor financiranja  32</t>
  </si>
  <si>
    <t>Vlastiti prihodi SŠ 32400</t>
  </si>
  <si>
    <t>Prihodi za posebne namjene za SŠ 47400</t>
  </si>
  <si>
    <t>Izvor financiranja  62</t>
  </si>
  <si>
    <t>Donacije za SŠ 62400</t>
  </si>
  <si>
    <t>Izvor financiranja 72</t>
  </si>
  <si>
    <t>Prihodi od prodaje imovine za SŠ 72400</t>
  </si>
  <si>
    <t>Ministarstvo znanosti i obrazovanja za proračunske korisnike 53082</t>
  </si>
  <si>
    <t>Nenemjenski prihodi i primici 11001</t>
  </si>
  <si>
    <t>Nenamjenski  prihodi i primici 11001</t>
  </si>
  <si>
    <t>Ministarstvo poljoprivrede za proračunske korisnke 53060</t>
  </si>
  <si>
    <t>Izvor financiranja 32</t>
  </si>
  <si>
    <t>Nenamjenski prihodi i primici 11001</t>
  </si>
  <si>
    <t>Grad Pula za proračunske korisnike 55359</t>
  </si>
  <si>
    <t>Strukturni fondovi EU 51100</t>
  </si>
  <si>
    <t>Europski socijalni fond - KLIK-ŠTUT Pula 51201</t>
  </si>
  <si>
    <t>Europski fond za regionalni razvoj (EFRR)-PK 51300</t>
  </si>
  <si>
    <t>NAZIV PROGRAMA: MOZAIK 5</t>
  </si>
  <si>
    <t>T921101</t>
  </si>
  <si>
    <t>NAZIV AKTIVNOSTI: Provedba projekta - MOZAIK 5</t>
  </si>
  <si>
    <t>Europska unija</t>
  </si>
  <si>
    <t>Ministarstva i državne ustanove za proračunske korisnike</t>
  </si>
  <si>
    <t>SREDNJOŠKOLSKE USTANOVE</t>
  </si>
  <si>
    <t>Funkcija 0921</t>
  </si>
  <si>
    <t>Funkcija 0950</t>
  </si>
  <si>
    <t>Funcija 0950</t>
  </si>
  <si>
    <t>Funkcija 0912</t>
  </si>
  <si>
    <t>Funkcija 0960</t>
  </si>
  <si>
    <t>Funkcija 0980</t>
  </si>
  <si>
    <t>Nenamjenski prihodi i primici</t>
  </si>
  <si>
    <t>Vlastiti prihodi proračunskih korisnika</t>
  </si>
  <si>
    <t>Decentralizirana sredstva</t>
  </si>
  <si>
    <t>Donacije za proračunske korisnike</t>
  </si>
  <si>
    <t>Prihodi od prodaje imovine za proračunske korisnike</t>
  </si>
  <si>
    <t>Prihodi za posebne namjene</t>
  </si>
  <si>
    <t>SVEUKUPNO:</t>
  </si>
  <si>
    <t>Prihodi za posebne namjene za SŠ</t>
  </si>
  <si>
    <t>Gradovi i općine za proračunske korisnike</t>
  </si>
  <si>
    <t>Predsjednica Školskog odbora:</t>
  </si>
  <si>
    <t>Vesna Pavletić</t>
  </si>
  <si>
    <t>EUR</t>
  </si>
  <si>
    <t>Izvršenje 2022.</t>
  </si>
  <si>
    <t>A230115</t>
  </si>
  <si>
    <t>Ostali programi i projekti</t>
  </si>
  <si>
    <t>A230209</t>
  </si>
  <si>
    <t>Menstrualne higijenske potrepštine</t>
  </si>
  <si>
    <t>Ministarstvo rada, mirovinskog sustava, obitelji i socijalne politike za proračunske korisnke 53102</t>
  </si>
  <si>
    <t>Naknade građanima i kućanstvima na temelju osiguranja i druge naknade</t>
  </si>
  <si>
    <t>Razlika</t>
  </si>
  <si>
    <t>Izvor financiranja  47</t>
  </si>
  <si>
    <t xml:space="preserve">Donacije </t>
  </si>
  <si>
    <t>KLASA: 400-02/22-01/01</t>
  </si>
  <si>
    <t>2. IZMJENE I DOPUNE FINANCIJSKOG PLANA ŠKOLE ZA TURIZAM, UGOSTITELJSTVO I TRGOVINU PULA 
ZA 2023. I PROJEKCIJA ZA 2024. I 2025. GODINU</t>
  </si>
  <si>
    <t>2 IZMJENE I DOPUNE FINANCIJSKOG PLANA ŠKOLE ZA TURIZAM, UGOSTITELJSTVO I TRGOVINU PULA 
ZA 2023. I PROJEKCIJA ZA 2024. I 2025. GODINU</t>
  </si>
  <si>
    <t>2. IZMJENE I DOPUNE FINANCIJSKOG PLANA ŠKOLE ZA TURIZAM, UGOSTITELJSTVO I TRGOVINU PULA
ZA 2023. I PROJEKCIJA ZA 2024. I 2025. GODINU</t>
  </si>
  <si>
    <t>2. Izmjene i dopune plana za 2023.</t>
  </si>
  <si>
    <t>Naknade građanima i kućanstvima u naravi</t>
  </si>
  <si>
    <t>Prihodi od institucija EU 51001</t>
  </si>
  <si>
    <t>NAZIV PROGRAMA: MOZAIK 6</t>
  </si>
  <si>
    <t>T921201</t>
  </si>
  <si>
    <t>NAZIV AKTIVNOSTI: Provedba projekta - MOZAIK 6</t>
  </si>
  <si>
    <t>URBROJ: 2168-21-23-5</t>
  </si>
  <si>
    <t>Pula,  29.11.2023.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</si>
</sst>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b/>
      <i/>
      <u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color indexed="8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i/>
      <sz val="10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i/>
      <sz val="10"/>
      <color theme="1"/>
      <name val="Arial"/>
      <family val="2"/>
      <charset val="238"/>
    </font>
    <font>
      <b/>
      <sz val="14"/>
      <color rgb="FFC00000"/>
      <name val="Arial"/>
      <family val="2"/>
      <charset val="238"/>
    </font>
    <font>
      <sz val="11"/>
      <color rgb="FFC0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i/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8">
    <xf numFmtId="0" fontId="0" fillId="0" borderId="0" xfId="0"/>
    <xf numFmtId="0" fontId="2" fillId="0" borderId="0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/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 applyProtection="1">
      <alignment horizontal="right" wrapText="1"/>
    </xf>
    <xf numFmtId="0" fontId="11" fillId="2" borderId="3" xfId="0" applyNumberFormat="1" applyFont="1" applyFill="1" applyBorder="1" applyAlignment="1" applyProtection="1">
      <alignment horizontal="left"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10" fillId="2" borderId="3" xfId="0" quotePrefix="1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3" xfId="0" applyNumberFormat="1" applyFont="1" applyFill="1" applyBorder="1" applyAlignment="1" applyProtection="1">
      <alignment horizontal="left" vertical="center"/>
    </xf>
    <xf numFmtId="0" fontId="9" fillId="2" borderId="3" xfId="0" applyNumberFormat="1" applyFont="1" applyFill="1" applyBorder="1" applyAlignment="1" applyProtection="1">
      <alignment horizontal="left" vertical="center" wrapText="1"/>
    </xf>
    <xf numFmtId="0" fontId="9" fillId="2" borderId="3" xfId="0" applyFont="1" applyFill="1" applyBorder="1" applyAlignment="1">
      <alignment horizontal="left" vertical="center"/>
    </xf>
    <xf numFmtId="0" fontId="10" fillId="2" borderId="3" xfId="0" quotePrefix="1" applyFont="1" applyFill="1" applyBorder="1" applyAlignment="1">
      <alignment horizontal="left" vertical="center" wrapText="1"/>
    </xf>
    <xf numFmtId="0" fontId="7" fillId="0" borderId="0" xfId="0" quotePrefix="1" applyNumberFormat="1" applyFont="1" applyFill="1" applyBorder="1" applyAlignment="1" applyProtection="1">
      <alignment horizontal="left" wrapText="1"/>
    </xf>
    <xf numFmtId="0" fontId="8" fillId="0" borderId="0" xfId="0" applyNumberFormat="1" applyFont="1" applyFill="1" applyBorder="1" applyAlignment="1" applyProtection="1">
      <alignment wrapText="1"/>
    </xf>
    <xf numFmtId="3" fontId="5" fillId="0" borderId="0" xfId="0" applyNumberFormat="1" applyFont="1" applyBorder="1" applyAlignment="1">
      <alignment horizontal="right"/>
    </xf>
    <xf numFmtId="0" fontId="6" fillId="4" borderId="4" xfId="0" applyNumberFormat="1" applyFont="1" applyFill="1" applyBorder="1" applyAlignment="1" applyProtection="1">
      <alignment horizontal="center" vertical="center" wrapText="1"/>
    </xf>
    <xf numFmtId="0" fontId="6" fillId="4" borderId="3" xfId="0" applyNumberFormat="1" applyFont="1" applyFill="1" applyBorder="1" applyAlignment="1" applyProtection="1">
      <alignment horizontal="center" vertical="center" wrapText="1"/>
    </xf>
    <xf numFmtId="0" fontId="2" fillId="0" borderId="0" xfId="0" quotePrefix="1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11" fillId="2" borderId="3" xfId="0" applyNumberFormat="1" applyFont="1" applyFill="1" applyBorder="1" applyAlignment="1" applyProtection="1">
      <alignment vertical="center" wrapText="1"/>
    </xf>
    <xf numFmtId="0" fontId="9" fillId="2" borderId="3" xfId="0" applyNumberFormat="1" applyFont="1" applyFill="1" applyBorder="1" applyAlignment="1" applyProtection="1">
      <alignment vertical="center" wrapText="1"/>
    </xf>
    <xf numFmtId="0" fontId="11" fillId="2" borderId="3" xfId="0" quotePrefix="1" applyFont="1" applyFill="1" applyBorder="1" applyAlignment="1">
      <alignment horizontal="left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NumberFormat="1" applyFont="1" applyFill="1" applyBorder="1" applyAlignment="1" applyProtection="1">
      <alignment horizontal="left"/>
    </xf>
    <xf numFmtId="3" fontId="6" fillId="3" borderId="3" xfId="0" applyNumberFormat="1" applyFont="1" applyFill="1" applyBorder="1" applyAlignment="1">
      <alignment horizontal="right"/>
    </xf>
    <xf numFmtId="3" fontId="6" fillId="0" borderId="3" xfId="0" applyNumberFormat="1" applyFont="1" applyFill="1" applyBorder="1" applyAlignment="1">
      <alignment horizontal="right"/>
    </xf>
    <xf numFmtId="3" fontId="6" fillId="0" borderId="3" xfId="0" applyNumberFormat="1" applyFont="1" applyFill="1" applyBorder="1" applyAlignment="1" applyProtection="1">
      <alignment horizontal="right" wrapText="1"/>
    </xf>
    <xf numFmtId="3" fontId="6" fillId="0" borderId="3" xfId="0" applyNumberFormat="1" applyFont="1" applyBorder="1" applyAlignment="1">
      <alignment horizontal="right"/>
    </xf>
    <xf numFmtId="3" fontId="6" fillId="3" borderId="3" xfId="0" applyNumberFormat="1" applyFont="1" applyFill="1" applyBorder="1" applyAlignment="1" applyProtection="1">
      <alignment horizontal="right" wrapText="1"/>
    </xf>
    <xf numFmtId="3" fontId="6" fillId="4" borderId="1" xfId="0" quotePrefix="1" applyNumberFormat="1" applyFont="1" applyFill="1" applyBorder="1" applyAlignment="1">
      <alignment horizontal="right"/>
    </xf>
    <xf numFmtId="3" fontId="6" fillId="4" borderId="3" xfId="0" applyNumberFormat="1" applyFont="1" applyFill="1" applyBorder="1" applyAlignment="1" applyProtection="1">
      <alignment horizontal="right" wrapText="1"/>
    </xf>
    <xf numFmtId="3" fontId="6" fillId="3" borderId="1" xfId="0" quotePrefix="1" applyNumberFormat="1" applyFont="1" applyFill="1" applyBorder="1" applyAlignment="1">
      <alignment horizontal="right"/>
    </xf>
    <xf numFmtId="0" fontId="18" fillId="0" borderId="5" xfId="0" applyFont="1" applyBorder="1" applyAlignment="1">
      <alignment horizontal="right" vertical="center"/>
    </xf>
    <xf numFmtId="0" fontId="11" fillId="3" borderId="1" xfId="0" applyFont="1" applyFill="1" applyBorder="1" applyAlignment="1">
      <alignment horizontal="left" vertical="center"/>
    </xf>
    <xf numFmtId="0" fontId="9" fillId="3" borderId="2" xfId="0" applyNumberFormat="1" applyFont="1" applyFill="1" applyBorder="1" applyAlignment="1" applyProtection="1">
      <alignment vertical="center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3" fontId="6" fillId="2" borderId="4" xfId="0" applyNumberFormat="1" applyFont="1" applyFill="1" applyBorder="1" applyAlignment="1">
      <alignment horizontal="right"/>
    </xf>
    <xf numFmtId="0" fontId="9" fillId="2" borderId="3" xfId="0" quotePrefix="1" applyFont="1" applyFill="1" applyBorder="1" applyAlignment="1">
      <alignment horizontal="left" vertical="center" wrapText="1"/>
    </xf>
    <xf numFmtId="0" fontId="20" fillId="0" borderId="0" xfId="0" applyFont="1"/>
    <xf numFmtId="0" fontId="21" fillId="0" borderId="0" xfId="0" applyNumberFormat="1" applyFont="1" applyFill="1" applyBorder="1" applyAlignment="1" applyProtection="1">
      <alignment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6" fillId="2" borderId="2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6" fillId="4" borderId="1" xfId="0" applyNumberFormat="1" applyFont="1" applyFill="1" applyBorder="1" applyAlignment="1" applyProtection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3" fontId="6" fillId="2" borderId="3" xfId="0" applyNumberFormat="1" applyFont="1" applyFill="1" applyBorder="1" applyAlignment="1">
      <alignment horizontal="right"/>
    </xf>
    <xf numFmtId="0" fontId="1" fillId="0" borderId="0" xfId="0" applyFont="1"/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1" fillId="2" borderId="3" xfId="0" applyNumberFormat="1" applyFont="1" applyFill="1" applyBorder="1" applyAlignment="1" applyProtection="1">
      <alignment horizontal="left" vertical="center" wrapText="1"/>
    </xf>
    <xf numFmtId="0" fontId="22" fillId="2" borderId="3" xfId="0" quotePrefix="1" applyFont="1" applyFill="1" applyBorder="1" applyAlignment="1">
      <alignment horizontal="left" vertical="center"/>
    </xf>
    <xf numFmtId="0" fontId="23" fillId="2" borderId="3" xfId="0" applyNumberFormat="1" applyFont="1" applyFill="1" applyBorder="1" applyAlignment="1" applyProtection="1">
      <alignment horizontal="left" vertical="center"/>
    </xf>
    <xf numFmtId="3" fontId="6" fillId="4" borderId="4" xfId="0" applyNumberFormat="1" applyFont="1" applyFill="1" applyBorder="1" applyAlignment="1" applyProtection="1">
      <alignment vertical="center" wrapText="1"/>
    </xf>
    <xf numFmtId="3" fontId="6" fillId="4" borderId="3" xfId="0" applyNumberFormat="1" applyFont="1" applyFill="1" applyBorder="1" applyAlignment="1" applyProtection="1">
      <alignment vertical="center" wrapText="1"/>
    </xf>
    <xf numFmtId="0" fontId="24" fillId="2" borderId="3" xfId="0" quotePrefix="1" applyFont="1" applyFill="1" applyBorder="1" applyAlignment="1">
      <alignment horizontal="left" vertical="center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6" fillId="0" borderId="0" xfId="0" applyFont="1"/>
    <xf numFmtId="3" fontId="27" fillId="2" borderId="3" xfId="0" applyNumberFormat="1" applyFont="1" applyFill="1" applyBorder="1" applyAlignment="1">
      <alignment horizontal="right"/>
    </xf>
    <xf numFmtId="3" fontId="9" fillId="2" borderId="4" xfId="0" applyNumberFormat="1" applyFont="1" applyFill="1" applyBorder="1" applyAlignment="1">
      <alignment horizontal="right"/>
    </xf>
    <xf numFmtId="0" fontId="11" fillId="4" borderId="4" xfId="0" applyNumberFormat="1" applyFont="1" applyFill="1" applyBorder="1" applyAlignment="1" applyProtection="1">
      <alignment horizontal="center" vertical="center" wrapText="1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3" fontId="26" fillId="0" borderId="0" xfId="0" applyNumberFormat="1" applyFont="1"/>
    <xf numFmtId="0" fontId="28" fillId="2" borderId="3" xfId="0" quotePrefix="1" applyFont="1" applyFill="1" applyBorder="1" applyAlignment="1">
      <alignment horizontal="left" vertical="center" wrapText="1"/>
    </xf>
    <xf numFmtId="0" fontId="28" fillId="2" borderId="3" xfId="0" quotePrefix="1" applyFont="1" applyFill="1" applyBorder="1" applyAlignment="1">
      <alignment horizontal="left" vertical="center"/>
    </xf>
    <xf numFmtId="3" fontId="0" fillId="0" borderId="0" xfId="0" applyNumberFormat="1"/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21" fillId="2" borderId="4" xfId="0" applyNumberFormat="1" applyFont="1" applyFill="1" applyBorder="1" applyAlignment="1" applyProtection="1">
      <alignment horizontal="left" vertical="center" wrapText="1"/>
    </xf>
    <xf numFmtId="3" fontId="25" fillId="0" borderId="0" xfId="0" applyNumberFormat="1" applyFont="1" applyFill="1" applyBorder="1" applyAlignment="1" applyProtection="1">
      <alignment horizontal="center" vertical="center" wrapText="1"/>
    </xf>
    <xf numFmtId="3" fontId="9" fillId="2" borderId="3" xfId="0" quotePrefix="1" applyNumberFormat="1" applyFont="1" applyFill="1" applyBorder="1" applyAlignment="1">
      <alignment horizontal="left" vertical="center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6" fillId="2" borderId="2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3" fontId="6" fillId="2" borderId="3" xfId="0" applyNumberFormat="1" applyFont="1" applyFill="1" applyBorder="1" applyAlignment="1" applyProtection="1">
      <alignment horizontal="right" wrapText="1"/>
    </xf>
    <xf numFmtId="0" fontId="11" fillId="0" borderId="1" xfId="0" quotePrefix="1" applyNumberFormat="1" applyFont="1" applyFill="1" applyBorder="1" applyAlignment="1" applyProtection="1">
      <alignment horizontal="left" vertical="center" wrapText="1"/>
    </xf>
    <xf numFmtId="0" fontId="9" fillId="0" borderId="2" xfId="0" applyNumberFormat="1" applyFont="1" applyFill="1" applyBorder="1" applyAlignment="1" applyProtection="1">
      <alignment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13" fillId="0" borderId="0" xfId="0" applyFont="1" applyAlignment="1">
      <alignment wrapText="1"/>
    </xf>
    <xf numFmtId="0" fontId="12" fillId="0" borderId="0" xfId="0" applyNumberFormat="1" applyFont="1" applyFill="1" applyBorder="1" applyAlignment="1" applyProtection="1">
      <alignment vertical="center" wrapText="1"/>
    </xf>
    <xf numFmtId="0" fontId="11" fillId="3" borderId="1" xfId="0" applyNumberFormat="1" applyFont="1" applyFill="1" applyBorder="1" applyAlignment="1" applyProtection="1">
      <alignment horizontal="left" vertical="center" wrapText="1"/>
    </xf>
    <xf numFmtId="0" fontId="9" fillId="3" borderId="2" xfId="0" applyNumberFormat="1" applyFont="1" applyFill="1" applyBorder="1" applyAlignment="1" applyProtection="1">
      <alignment vertical="center" wrapText="1"/>
    </xf>
    <xf numFmtId="0" fontId="9" fillId="3" borderId="2" xfId="0" applyNumberFormat="1" applyFont="1" applyFill="1" applyBorder="1" applyAlignment="1" applyProtection="1">
      <alignment vertical="center"/>
    </xf>
    <xf numFmtId="0" fontId="11" fillId="0" borderId="1" xfId="0" applyNumberFormat="1" applyFont="1" applyFill="1" applyBorder="1" applyAlignment="1" applyProtection="1">
      <alignment horizontal="left" vertical="center" wrapText="1"/>
    </xf>
    <xf numFmtId="0" fontId="9" fillId="0" borderId="2" xfId="0" applyNumberFormat="1" applyFont="1" applyFill="1" applyBorder="1" applyAlignment="1" applyProtection="1">
      <alignment vertical="center"/>
    </xf>
    <xf numFmtId="0" fontId="11" fillId="0" borderId="1" xfId="0" quotePrefix="1" applyFont="1" applyFill="1" applyBorder="1" applyAlignment="1">
      <alignment horizontal="left" vertical="center"/>
    </xf>
    <xf numFmtId="0" fontId="11" fillId="0" borderId="2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horizontal="left" vertical="center" wrapText="1"/>
    </xf>
    <xf numFmtId="0" fontId="11" fillId="3" borderId="1" xfId="0" quotePrefix="1" applyNumberFormat="1" applyFont="1" applyFill="1" applyBorder="1" applyAlignment="1" applyProtection="1">
      <alignment horizontal="left" vertical="center" wrapText="1"/>
    </xf>
    <xf numFmtId="0" fontId="11" fillId="0" borderId="1" xfId="0" quotePrefix="1" applyFont="1" applyBorder="1" applyAlignment="1">
      <alignment horizontal="left" vertical="center"/>
    </xf>
    <xf numFmtId="0" fontId="15" fillId="0" borderId="0" xfId="0" applyNumberFormat="1" applyFont="1" applyFill="1" applyBorder="1" applyAlignment="1" applyProtection="1">
      <alignment wrapText="1"/>
    </xf>
    <xf numFmtId="0" fontId="17" fillId="0" borderId="0" xfId="0" applyNumberFormat="1" applyFont="1" applyFill="1" applyBorder="1" applyAlignment="1" applyProtection="1">
      <alignment wrapText="1"/>
    </xf>
    <xf numFmtId="0" fontId="6" fillId="4" borderId="1" xfId="0" applyNumberFormat="1" applyFont="1" applyFill="1" applyBorder="1" applyAlignment="1" applyProtection="1">
      <alignment horizontal="left" vertical="center" wrapText="1"/>
    </xf>
    <xf numFmtId="0" fontId="6" fillId="4" borderId="2" xfId="0" applyNumberFormat="1" applyFont="1" applyFill="1" applyBorder="1" applyAlignment="1" applyProtection="1">
      <alignment horizontal="left" vertical="center" wrapText="1"/>
    </xf>
    <xf numFmtId="0" fontId="6" fillId="4" borderId="4" xfId="0" applyNumberFormat="1" applyFont="1" applyFill="1" applyBorder="1" applyAlignment="1" applyProtection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left" vertical="center" wrapText="1"/>
    </xf>
    <xf numFmtId="0" fontId="6" fillId="3" borderId="2" xfId="0" applyNumberFormat="1" applyFont="1" applyFill="1" applyBorder="1" applyAlignment="1" applyProtection="1">
      <alignment horizontal="left" vertical="center" wrapText="1"/>
    </xf>
    <xf numFmtId="0" fontId="6" fillId="3" borderId="4" xfId="0" applyNumberFormat="1" applyFont="1" applyFill="1" applyBorder="1" applyAlignment="1" applyProtection="1">
      <alignment horizontal="left" vertical="center" wrapText="1"/>
    </xf>
    <xf numFmtId="0" fontId="13" fillId="0" borderId="0" xfId="0" applyFont="1" applyAlignment="1">
      <alignment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19" fillId="2" borderId="1" xfId="0" applyNumberFormat="1" applyFont="1" applyFill="1" applyBorder="1" applyAlignment="1" applyProtection="1">
      <alignment horizontal="left" vertical="center" wrapText="1"/>
    </xf>
    <xf numFmtId="0" fontId="19" fillId="2" borderId="2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6" fillId="2" borderId="2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6" fillId="4" borderId="1" xfId="0" applyNumberFormat="1" applyFont="1" applyFill="1" applyBorder="1" applyAlignment="1" applyProtection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9"/>
  <sheetViews>
    <sheetView tabSelected="1" topLeftCell="A16" workbookViewId="0">
      <selection activeCell="E39" sqref="E39"/>
    </sheetView>
  </sheetViews>
  <sheetFormatPr defaultRowHeight="14.4" x14ac:dyDescent="0.3"/>
  <cols>
    <col min="5" max="11" width="25.33203125" customWidth="1"/>
  </cols>
  <sheetData>
    <row r="1" spans="1:11" ht="42" customHeight="1" x14ac:dyDescent="0.3">
      <c r="A1" s="131" t="s">
        <v>173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</row>
    <row r="2" spans="1:11" ht="18" customHeight="1" x14ac:dyDescent="0.3">
      <c r="A2" s="5"/>
      <c r="B2" s="5"/>
      <c r="C2" s="5"/>
      <c r="D2" s="5"/>
      <c r="E2" s="5"/>
      <c r="F2" s="5"/>
      <c r="G2" s="5"/>
      <c r="H2" s="29"/>
      <c r="I2" s="29"/>
      <c r="J2" s="5"/>
      <c r="K2" s="5"/>
    </row>
    <row r="3" spans="1:11" ht="15.6" x14ac:dyDescent="0.3">
      <c r="A3" s="131" t="s">
        <v>34</v>
      </c>
      <c r="B3" s="131"/>
      <c r="C3" s="131"/>
      <c r="D3" s="131"/>
      <c r="E3" s="131"/>
      <c r="F3" s="131"/>
      <c r="G3" s="131"/>
      <c r="H3" s="131"/>
      <c r="I3" s="131"/>
      <c r="J3" s="133"/>
      <c r="K3" s="133"/>
    </row>
    <row r="4" spans="1:11" ht="17.399999999999999" x14ac:dyDescent="0.3">
      <c r="A4" s="5"/>
      <c r="B4" s="5"/>
      <c r="C4" s="5"/>
      <c r="D4" s="5"/>
      <c r="E4" s="5"/>
      <c r="F4" s="5"/>
      <c r="G4" s="5"/>
      <c r="H4" s="29"/>
      <c r="I4" s="29"/>
      <c r="J4" s="6"/>
      <c r="K4" s="6"/>
    </row>
    <row r="5" spans="1:11" ht="18" customHeight="1" x14ac:dyDescent="0.3">
      <c r="A5" s="131" t="s">
        <v>42</v>
      </c>
      <c r="B5" s="132"/>
      <c r="C5" s="132"/>
      <c r="D5" s="132"/>
      <c r="E5" s="132"/>
      <c r="F5" s="132"/>
      <c r="G5" s="132"/>
      <c r="H5" s="132"/>
      <c r="I5" s="132"/>
      <c r="J5" s="132"/>
      <c r="K5" s="132"/>
    </row>
    <row r="6" spans="1:11" ht="17.399999999999999" x14ac:dyDescent="0.3">
      <c r="A6" s="1"/>
      <c r="B6" s="2"/>
      <c r="C6" s="2"/>
      <c r="D6" s="2"/>
      <c r="E6" s="7"/>
      <c r="F6" s="8"/>
      <c r="G6" s="8"/>
      <c r="H6" s="8"/>
      <c r="I6" s="8"/>
      <c r="J6" s="8"/>
      <c r="K6" s="46" t="s">
        <v>159</v>
      </c>
    </row>
    <row r="7" spans="1:11" ht="26.4" x14ac:dyDescent="0.3">
      <c r="A7" s="34"/>
      <c r="B7" s="35"/>
      <c r="C7" s="35"/>
      <c r="D7" s="36"/>
      <c r="E7" s="37"/>
      <c r="F7" s="4" t="s">
        <v>44</v>
      </c>
      <c r="G7" s="4" t="s">
        <v>48</v>
      </c>
      <c r="H7" s="4" t="s">
        <v>167</v>
      </c>
      <c r="I7" s="25" t="s">
        <v>174</v>
      </c>
      <c r="J7" s="4" t="s">
        <v>49</v>
      </c>
      <c r="K7" s="4" t="s">
        <v>50</v>
      </c>
    </row>
    <row r="8" spans="1:11" x14ac:dyDescent="0.3">
      <c r="A8" s="134" t="s">
        <v>0</v>
      </c>
      <c r="B8" s="135"/>
      <c r="C8" s="135"/>
      <c r="D8" s="135"/>
      <c r="E8" s="136"/>
      <c r="F8" s="38">
        <f>SUM(F9:F10)</f>
        <v>6663159</v>
      </c>
      <c r="G8" s="38">
        <v>14728508</v>
      </c>
      <c r="H8" s="38">
        <v>-45980</v>
      </c>
      <c r="I8" s="38">
        <f>SUM(I9:I10)</f>
        <v>14682528</v>
      </c>
      <c r="J8" s="38">
        <v>2955366</v>
      </c>
      <c r="K8" s="38">
        <v>2955366</v>
      </c>
    </row>
    <row r="9" spans="1:11" x14ac:dyDescent="0.3">
      <c r="A9" s="137" t="s">
        <v>1</v>
      </c>
      <c r="B9" s="130"/>
      <c r="C9" s="130"/>
      <c r="D9" s="130"/>
      <c r="E9" s="138"/>
      <c r="F9" s="39">
        <v>6663000</v>
      </c>
      <c r="G9" s="39">
        <v>14728358</v>
      </c>
      <c r="H9" s="39">
        <v>-45980</v>
      </c>
      <c r="I9" s="39">
        <v>14682378</v>
      </c>
      <c r="J9" s="39">
        <v>2955207</v>
      </c>
      <c r="K9" s="39">
        <v>2955207</v>
      </c>
    </row>
    <row r="10" spans="1:11" x14ac:dyDescent="0.3">
      <c r="A10" s="139" t="s">
        <v>2</v>
      </c>
      <c r="B10" s="138"/>
      <c r="C10" s="138"/>
      <c r="D10" s="138"/>
      <c r="E10" s="138"/>
      <c r="F10" s="39">
        <v>159</v>
      </c>
      <c r="G10" s="39">
        <v>150</v>
      </c>
      <c r="H10" s="39">
        <v>0</v>
      </c>
      <c r="I10" s="39">
        <v>150</v>
      </c>
      <c r="J10" s="39">
        <v>159</v>
      </c>
      <c r="K10" s="39">
        <v>159</v>
      </c>
    </row>
    <row r="11" spans="1:11" x14ac:dyDescent="0.3">
      <c r="A11" s="47" t="s">
        <v>3</v>
      </c>
      <c r="B11" s="48"/>
      <c r="C11" s="48"/>
      <c r="D11" s="48"/>
      <c r="E11" s="48"/>
      <c r="F11" s="38">
        <v>6935884</v>
      </c>
      <c r="G11" s="38">
        <v>14860737</v>
      </c>
      <c r="H11" s="38">
        <f>SUM(H12:H13)</f>
        <v>-45980</v>
      </c>
      <c r="I11" s="38">
        <f>SUM(I12:I13)</f>
        <v>14814758</v>
      </c>
      <c r="J11" s="38">
        <v>2955366</v>
      </c>
      <c r="K11" s="38">
        <v>2955366</v>
      </c>
    </row>
    <row r="12" spans="1:11" x14ac:dyDescent="0.3">
      <c r="A12" s="129" t="s">
        <v>4</v>
      </c>
      <c r="B12" s="130"/>
      <c r="C12" s="130"/>
      <c r="D12" s="130"/>
      <c r="E12" s="130"/>
      <c r="F12" s="39">
        <v>6568396</v>
      </c>
      <c r="G12" s="39">
        <v>12676490</v>
      </c>
      <c r="H12" s="39">
        <v>-3881</v>
      </c>
      <c r="I12" s="39">
        <v>12672610</v>
      </c>
      <c r="J12" s="39">
        <v>2911667</v>
      </c>
      <c r="K12" s="40">
        <v>2911667</v>
      </c>
    </row>
    <row r="13" spans="1:11" x14ac:dyDescent="0.3">
      <c r="A13" s="143" t="s">
        <v>5</v>
      </c>
      <c r="B13" s="138"/>
      <c r="C13" s="138"/>
      <c r="D13" s="138"/>
      <c r="E13" s="138"/>
      <c r="F13" s="41">
        <v>367488</v>
      </c>
      <c r="G13" s="41">
        <v>2184247</v>
      </c>
      <c r="H13" s="41">
        <v>-42099</v>
      </c>
      <c r="I13" s="41">
        <v>2142148</v>
      </c>
      <c r="J13" s="41">
        <v>43699</v>
      </c>
      <c r="K13" s="40">
        <v>43699</v>
      </c>
    </row>
    <row r="14" spans="1:11" x14ac:dyDescent="0.3">
      <c r="A14" s="142" t="s">
        <v>6</v>
      </c>
      <c r="B14" s="135"/>
      <c r="C14" s="135"/>
      <c r="D14" s="135"/>
      <c r="E14" s="135"/>
      <c r="F14" s="38">
        <v>272725</v>
      </c>
      <c r="G14" s="42">
        <v>132230</v>
      </c>
      <c r="H14" s="42">
        <v>0</v>
      </c>
      <c r="I14" s="42">
        <f>I8-I11</f>
        <v>-132230</v>
      </c>
      <c r="J14" s="42">
        <v>0</v>
      </c>
      <c r="K14" s="42">
        <v>0</v>
      </c>
    </row>
    <row r="15" spans="1:11" ht="17.399999999999999" x14ac:dyDescent="0.3">
      <c r="A15" s="5"/>
      <c r="B15" s="9"/>
      <c r="C15" s="9"/>
      <c r="D15" s="9"/>
      <c r="E15" s="9"/>
      <c r="F15" s="9"/>
      <c r="G15" s="3"/>
      <c r="H15" s="28"/>
      <c r="I15" s="28"/>
      <c r="J15" s="3"/>
      <c r="K15" s="3"/>
    </row>
    <row r="16" spans="1:11" ht="18" customHeight="1" x14ac:dyDescent="0.3">
      <c r="A16" s="131" t="s">
        <v>43</v>
      </c>
      <c r="B16" s="132"/>
      <c r="C16" s="132"/>
      <c r="D16" s="132"/>
      <c r="E16" s="132"/>
      <c r="F16" s="132"/>
      <c r="G16" s="132"/>
      <c r="H16" s="132"/>
      <c r="I16" s="132"/>
      <c r="J16" s="132"/>
      <c r="K16" s="132"/>
    </row>
    <row r="17" spans="1:11" ht="17.399999999999999" x14ac:dyDescent="0.3">
      <c r="A17" s="29"/>
      <c r="B17" s="27"/>
      <c r="C17" s="27"/>
      <c r="D17" s="27"/>
      <c r="E17" s="27"/>
      <c r="F17" s="27"/>
      <c r="G17" s="28"/>
      <c r="H17" s="28"/>
      <c r="I17" s="28"/>
      <c r="J17" s="28"/>
      <c r="K17" s="28"/>
    </row>
    <row r="18" spans="1:11" ht="26.4" x14ac:dyDescent="0.3">
      <c r="A18" s="34"/>
      <c r="B18" s="35"/>
      <c r="C18" s="35"/>
      <c r="D18" s="36"/>
      <c r="E18" s="37"/>
      <c r="F18" s="4" t="s">
        <v>13</v>
      </c>
      <c r="G18" s="4" t="s">
        <v>48</v>
      </c>
      <c r="H18" s="4"/>
      <c r="I18" s="4"/>
      <c r="J18" s="4" t="s">
        <v>49</v>
      </c>
      <c r="K18" s="4" t="s">
        <v>50</v>
      </c>
    </row>
    <row r="19" spans="1:11" ht="15.75" customHeight="1" x14ac:dyDescent="0.3">
      <c r="A19" s="137" t="s">
        <v>8</v>
      </c>
      <c r="B19" s="140"/>
      <c r="C19" s="140"/>
      <c r="D19" s="140"/>
      <c r="E19" s="141"/>
      <c r="F19" s="41"/>
      <c r="G19" s="41"/>
      <c r="H19" s="41"/>
      <c r="I19" s="41"/>
      <c r="J19" s="41"/>
      <c r="K19" s="41"/>
    </row>
    <row r="20" spans="1:11" x14ac:dyDescent="0.3">
      <c r="A20" s="137" t="s">
        <v>9</v>
      </c>
      <c r="B20" s="130"/>
      <c r="C20" s="130"/>
      <c r="D20" s="130"/>
      <c r="E20" s="130"/>
      <c r="F20" s="41"/>
      <c r="G20" s="41"/>
      <c r="H20" s="41"/>
      <c r="I20" s="41"/>
      <c r="J20" s="41"/>
      <c r="K20" s="41"/>
    </row>
    <row r="21" spans="1:11" x14ac:dyDescent="0.3">
      <c r="A21" s="142" t="s">
        <v>10</v>
      </c>
      <c r="B21" s="135"/>
      <c r="C21" s="135"/>
      <c r="D21" s="135"/>
      <c r="E21" s="135"/>
      <c r="F21" s="38">
        <v>0</v>
      </c>
      <c r="G21" s="38">
        <v>0</v>
      </c>
      <c r="H21" s="38"/>
      <c r="I21" s="38"/>
      <c r="J21" s="38">
        <v>0</v>
      </c>
      <c r="K21" s="38">
        <v>0</v>
      </c>
    </row>
    <row r="22" spans="1:11" ht="17.399999999999999" x14ac:dyDescent="0.3">
      <c r="A22" s="26"/>
      <c r="B22" s="27"/>
      <c r="C22" s="27"/>
      <c r="D22" s="27"/>
      <c r="E22" s="27"/>
      <c r="F22" s="27"/>
      <c r="G22" s="28"/>
      <c r="H22" s="28"/>
      <c r="I22" s="28"/>
      <c r="J22" s="28"/>
      <c r="K22" s="28"/>
    </row>
    <row r="23" spans="1:11" ht="18" customHeight="1" x14ac:dyDescent="0.3">
      <c r="A23" s="131" t="s">
        <v>55</v>
      </c>
      <c r="B23" s="132"/>
      <c r="C23" s="132"/>
      <c r="D23" s="132"/>
      <c r="E23" s="132"/>
      <c r="F23" s="132"/>
      <c r="G23" s="132"/>
      <c r="H23" s="132"/>
      <c r="I23" s="132"/>
      <c r="J23" s="132"/>
      <c r="K23" s="132"/>
    </row>
    <row r="24" spans="1:11" ht="17.399999999999999" x14ac:dyDescent="0.3">
      <c r="A24" s="26"/>
      <c r="B24" s="27"/>
      <c r="C24" s="27"/>
      <c r="D24" s="27"/>
      <c r="E24" s="27"/>
      <c r="F24" s="27"/>
      <c r="G24" s="28"/>
      <c r="H24" s="28"/>
      <c r="I24" s="28"/>
      <c r="J24" s="28"/>
      <c r="K24" s="28"/>
    </row>
    <row r="25" spans="1:11" ht="26.4" x14ac:dyDescent="0.3">
      <c r="A25" s="34"/>
      <c r="B25" s="35"/>
      <c r="C25" s="35"/>
      <c r="D25" s="36"/>
      <c r="E25" s="37"/>
      <c r="F25" s="4" t="s">
        <v>13</v>
      </c>
      <c r="G25" s="4" t="s">
        <v>48</v>
      </c>
      <c r="H25" s="4"/>
      <c r="I25" s="4"/>
      <c r="J25" s="4" t="s">
        <v>49</v>
      </c>
      <c r="K25" s="4" t="s">
        <v>50</v>
      </c>
    </row>
    <row r="26" spans="1:11" x14ac:dyDescent="0.3">
      <c r="A26" s="146" t="s">
        <v>45</v>
      </c>
      <c r="B26" s="147"/>
      <c r="C26" s="147"/>
      <c r="D26" s="147"/>
      <c r="E26" s="148"/>
      <c r="F26" s="43">
        <v>272725</v>
      </c>
      <c r="G26" s="43">
        <v>94652</v>
      </c>
      <c r="H26" s="43"/>
      <c r="I26" s="43">
        <v>132230</v>
      </c>
      <c r="J26" s="43">
        <v>0</v>
      </c>
      <c r="K26" s="44">
        <v>0</v>
      </c>
    </row>
    <row r="27" spans="1:11" ht="30" customHeight="1" x14ac:dyDescent="0.3">
      <c r="A27" s="149" t="s">
        <v>7</v>
      </c>
      <c r="B27" s="150"/>
      <c r="C27" s="150"/>
      <c r="D27" s="150"/>
      <c r="E27" s="151"/>
      <c r="F27" s="45">
        <v>94652</v>
      </c>
      <c r="G27" s="45">
        <v>132230</v>
      </c>
      <c r="H27" s="45"/>
      <c r="I27" s="45">
        <v>132230</v>
      </c>
      <c r="J27" s="45">
        <v>0</v>
      </c>
      <c r="K27" s="42">
        <v>0</v>
      </c>
    </row>
    <row r="30" spans="1:11" x14ac:dyDescent="0.3">
      <c r="A30" s="129" t="s">
        <v>11</v>
      </c>
      <c r="B30" s="130"/>
      <c r="C30" s="130"/>
      <c r="D30" s="130"/>
      <c r="E30" s="130"/>
      <c r="F30" s="41">
        <v>0</v>
      </c>
      <c r="G30" s="41">
        <v>0</v>
      </c>
      <c r="H30" s="41"/>
      <c r="I30" s="41"/>
      <c r="J30" s="41">
        <v>0</v>
      </c>
      <c r="K30" s="41">
        <v>0</v>
      </c>
    </row>
    <row r="31" spans="1:11" ht="11.25" customHeight="1" x14ac:dyDescent="0.3">
      <c r="A31" s="21"/>
      <c r="B31" s="22"/>
      <c r="C31" s="22"/>
      <c r="D31" s="22"/>
      <c r="E31" s="22"/>
      <c r="F31" s="23"/>
      <c r="G31" s="23"/>
      <c r="H31" s="23"/>
      <c r="I31" s="23"/>
      <c r="J31" s="23"/>
      <c r="K31" s="23"/>
    </row>
    <row r="32" spans="1:11" ht="29.25" customHeight="1" x14ac:dyDescent="0.3">
      <c r="A32" s="144" t="s">
        <v>56</v>
      </c>
      <c r="B32" s="145"/>
      <c r="C32" s="145"/>
      <c r="D32" s="145"/>
      <c r="E32" s="145"/>
      <c r="F32" s="145"/>
      <c r="G32" s="145"/>
      <c r="H32" s="145"/>
      <c r="I32" s="145"/>
      <c r="J32" s="145"/>
      <c r="K32" s="145"/>
    </row>
    <row r="33" spans="1:11" ht="8.25" customHeight="1" x14ac:dyDescent="0.3"/>
    <row r="34" spans="1:11" x14ac:dyDescent="0.3">
      <c r="A34" s="144" t="s">
        <v>46</v>
      </c>
      <c r="B34" s="145"/>
      <c r="C34" s="145"/>
      <c r="D34" s="145"/>
      <c r="E34" s="145"/>
      <c r="F34" s="145"/>
      <c r="G34" s="145"/>
      <c r="H34" s="145"/>
      <c r="I34" s="145"/>
      <c r="J34" s="145"/>
      <c r="K34" s="145"/>
    </row>
    <row r="35" spans="1:11" ht="8.25" customHeight="1" x14ac:dyDescent="0.3"/>
    <row r="36" spans="1:11" ht="29.25" customHeight="1" x14ac:dyDescent="0.3">
      <c r="A36" s="144" t="s">
        <v>47</v>
      </c>
      <c r="B36" s="145"/>
      <c r="C36" s="145"/>
      <c r="D36" s="145"/>
      <c r="E36" s="145"/>
      <c r="F36" s="145"/>
      <c r="G36" s="145"/>
      <c r="H36" s="145"/>
      <c r="I36" s="145"/>
      <c r="J36" s="145"/>
      <c r="K36" s="145"/>
    </row>
    <row r="37" spans="1:11" x14ac:dyDescent="0.3">
      <c r="A37" t="s">
        <v>170</v>
      </c>
      <c r="J37" t="s">
        <v>157</v>
      </c>
    </row>
    <row r="38" spans="1:11" x14ac:dyDescent="0.3">
      <c r="A38" t="s">
        <v>180</v>
      </c>
      <c r="J38" t="s">
        <v>158</v>
      </c>
    </row>
    <row r="39" spans="1:11" x14ac:dyDescent="0.3">
      <c r="A39" t="s">
        <v>181</v>
      </c>
    </row>
  </sheetData>
  <mergeCells count="20">
    <mergeCell ref="A36:K36"/>
    <mergeCell ref="A23:K23"/>
    <mergeCell ref="A32:K32"/>
    <mergeCell ref="A30:E30"/>
    <mergeCell ref="A34:K34"/>
    <mergeCell ref="A26:E26"/>
    <mergeCell ref="A27:E27"/>
    <mergeCell ref="A19:E19"/>
    <mergeCell ref="A20:E20"/>
    <mergeCell ref="A21:E21"/>
    <mergeCell ref="A13:E13"/>
    <mergeCell ref="A14:E14"/>
    <mergeCell ref="A12:E12"/>
    <mergeCell ref="A5:K5"/>
    <mergeCell ref="A16:K16"/>
    <mergeCell ref="A1:K1"/>
    <mergeCell ref="A3:K3"/>
    <mergeCell ref="A8:E8"/>
    <mergeCell ref="A9:E9"/>
    <mergeCell ref="A10:E10"/>
  </mergeCells>
  <pageMargins left="0.7" right="0.7" top="0.75" bottom="0.75" header="0.3" footer="0.3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7"/>
  <sheetViews>
    <sheetView topLeftCell="A72" workbookViewId="0">
      <selection activeCell="A75" sqref="A75:C77"/>
    </sheetView>
  </sheetViews>
  <sheetFormatPr defaultRowHeight="14.4" x14ac:dyDescent="0.3"/>
  <cols>
    <col min="1" max="1" width="7.44140625" bestFit="1" customWidth="1"/>
    <col min="2" max="2" width="8.44140625" bestFit="1" customWidth="1"/>
    <col min="3" max="3" width="5.44140625" bestFit="1" customWidth="1"/>
    <col min="4" max="4" width="25.33203125" customWidth="1"/>
    <col min="5" max="5" width="25.33203125" style="92" customWidth="1"/>
    <col min="6" max="10" width="25.33203125" customWidth="1"/>
    <col min="11" max="11" width="9.109375" bestFit="1" customWidth="1"/>
  </cols>
  <sheetData>
    <row r="1" spans="1:12" ht="42" customHeight="1" x14ac:dyDescent="0.3">
      <c r="A1" s="131" t="s">
        <v>171</v>
      </c>
      <c r="B1" s="131"/>
      <c r="C1" s="131"/>
      <c r="D1" s="131"/>
      <c r="E1" s="131"/>
      <c r="F1" s="131"/>
      <c r="G1" s="131"/>
      <c r="H1" s="131"/>
      <c r="I1" s="131"/>
      <c r="J1" s="131"/>
    </row>
    <row r="2" spans="1:12" ht="18" customHeight="1" x14ac:dyDescent="0.3">
      <c r="A2" s="5"/>
      <c r="B2" s="5"/>
      <c r="C2" s="5"/>
      <c r="D2" s="5"/>
      <c r="E2" s="91"/>
      <c r="F2" s="5"/>
      <c r="G2" s="29"/>
      <c r="H2" s="29"/>
      <c r="I2" s="5"/>
      <c r="J2" s="5"/>
    </row>
    <row r="3" spans="1:12" ht="15.6" x14ac:dyDescent="0.3">
      <c r="A3" s="131" t="s">
        <v>34</v>
      </c>
      <c r="B3" s="131"/>
      <c r="C3" s="131"/>
      <c r="D3" s="131"/>
      <c r="E3" s="131"/>
      <c r="F3" s="131"/>
      <c r="G3" s="131"/>
      <c r="H3" s="131"/>
      <c r="I3" s="133"/>
      <c r="J3" s="133"/>
    </row>
    <row r="4" spans="1:12" ht="17.399999999999999" x14ac:dyDescent="0.3">
      <c r="A4" s="5"/>
      <c r="B4" s="5"/>
      <c r="C4" s="5"/>
      <c r="D4" s="5"/>
      <c r="E4" s="91"/>
      <c r="F4" s="5"/>
      <c r="G4" s="29"/>
      <c r="H4" s="29"/>
      <c r="I4" s="6"/>
      <c r="J4" s="6"/>
    </row>
    <row r="5" spans="1:12" ht="18" customHeight="1" x14ac:dyDescent="0.3">
      <c r="A5" s="131" t="s">
        <v>15</v>
      </c>
      <c r="B5" s="132"/>
      <c r="C5" s="132"/>
      <c r="D5" s="132"/>
      <c r="E5" s="132"/>
      <c r="F5" s="132"/>
      <c r="G5" s="132"/>
      <c r="H5" s="132"/>
      <c r="I5" s="132"/>
      <c r="J5" s="132"/>
    </row>
    <row r="6" spans="1:12" ht="17.399999999999999" x14ac:dyDescent="0.3">
      <c r="A6" s="5"/>
      <c r="B6" s="5"/>
      <c r="C6" s="5"/>
      <c r="D6" s="5"/>
      <c r="E6" s="91"/>
      <c r="F6" s="5"/>
      <c r="G6" s="29"/>
      <c r="H6" s="29"/>
      <c r="I6" s="6"/>
      <c r="J6" s="6"/>
    </row>
    <row r="7" spans="1:12" ht="15.6" x14ac:dyDescent="0.3">
      <c r="A7" s="131" t="s">
        <v>1</v>
      </c>
      <c r="B7" s="152"/>
      <c r="C7" s="152"/>
      <c r="D7" s="152"/>
      <c r="E7" s="152"/>
      <c r="F7" s="152"/>
      <c r="G7" s="152"/>
      <c r="H7" s="152"/>
      <c r="I7" s="152"/>
      <c r="J7" s="152"/>
    </row>
    <row r="8" spans="1:12" ht="17.399999999999999" x14ac:dyDescent="0.3">
      <c r="A8" s="5"/>
      <c r="B8" s="5"/>
      <c r="C8" s="5"/>
      <c r="D8" s="5"/>
      <c r="E8" s="116"/>
      <c r="F8" s="5"/>
      <c r="G8" s="29"/>
      <c r="H8" s="29"/>
      <c r="I8" s="6"/>
      <c r="J8" s="6"/>
      <c r="K8" s="62"/>
      <c r="L8" s="62"/>
    </row>
    <row r="9" spans="1:12" ht="26.4" x14ac:dyDescent="0.3">
      <c r="A9" s="25" t="s">
        <v>16</v>
      </c>
      <c r="B9" s="24" t="s">
        <v>17</v>
      </c>
      <c r="C9" s="24" t="s">
        <v>18</v>
      </c>
      <c r="D9" s="24" t="s">
        <v>14</v>
      </c>
      <c r="E9" s="95" t="s">
        <v>160</v>
      </c>
      <c r="F9" s="25" t="s">
        <v>48</v>
      </c>
      <c r="G9" s="25" t="s">
        <v>167</v>
      </c>
      <c r="H9" s="25" t="s">
        <v>174</v>
      </c>
      <c r="I9" s="25" t="s">
        <v>49</v>
      </c>
      <c r="J9" s="25" t="s">
        <v>50</v>
      </c>
    </row>
    <row r="10" spans="1:12" ht="15.75" customHeight="1" x14ac:dyDescent="0.3">
      <c r="A10" s="13">
        <v>6</v>
      </c>
      <c r="B10" s="13"/>
      <c r="C10" s="13"/>
      <c r="D10" s="13" t="s">
        <v>19</v>
      </c>
      <c r="E10" s="94">
        <v>4506517.78</v>
      </c>
      <c r="F10" s="11">
        <v>14728358</v>
      </c>
      <c r="G10" s="11">
        <v>-45980</v>
      </c>
      <c r="H10" s="11">
        <f>H11+H14+H16+H18+H22+H26</f>
        <v>14682377.939999999</v>
      </c>
      <c r="I10" s="11">
        <v>2955206.58</v>
      </c>
      <c r="J10" s="11">
        <v>2955206.58</v>
      </c>
      <c r="K10" s="100"/>
    </row>
    <row r="11" spans="1:12" ht="39.6" x14ac:dyDescent="0.3">
      <c r="A11" s="13"/>
      <c r="B11" s="13">
        <v>63</v>
      </c>
      <c r="C11" s="18"/>
      <c r="D11" s="18" t="s">
        <v>52</v>
      </c>
      <c r="E11" s="94">
        <v>3000678.94</v>
      </c>
      <c r="F11" s="11">
        <f>SUM(F12:F13)</f>
        <v>13310000.18</v>
      </c>
      <c r="G11" s="11">
        <f>SUM(G12:G13)</f>
        <v>-3840119</v>
      </c>
      <c r="H11" s="11">
        <f>SUM(H12:H13)</f>
        <v>9469881.3499999996</v>
      </c>
      <c r="I11" s="11">
        <v>1496133.78</v>
      </c>
      <c r="J11" s="11">
        <v>1496133.78</v>
      </c>
    </row>
    <row r="12" spans="1:12" x14ac:dyDescent="0.3">
      <c r="A12" s="14"/>
      <c r="B12" s="14"/>
      <c r="C12" s="15">
        <v>51</v>
      </c>
      <c r="D12" s="15" t="s">
        <v>139</v>
      </c>
      <c r="E12" s="94">
        <v>1626812</v>
      </c>
      <c r="F12" s="11">
        <v>11811358</v>
      </c>
      <c r="G12" s="11">
        <v>-3902013</v>
      </c>
      <c r="H12" s="11">
        <v>7909345.1900000004</v>
      </c>
      <c r="I12" s="11">
        <v>0</v>
      </c>
      <c r="J12" s="11">
        <v>0</v>
      </c>
    </row>
    <row r="13" spans="1:12" ht="38.4" customHeight="1" x14ac:dyDescent="0.3">
      <c r="A13" s="14"/>
      <c r="B13" s="32"/>
      <c r="C13" s="15">
        <v>53</v>
      </c>
      <c r="D13" s="20" t="s">
        <v>140</v>
      </c>
      <c r="E13" s="94">
        <v>1373867</v>
      </c>
      <c r="F13" s="11">
        <v>1498642.18</v>
      </c>
      <c r="G13" s="11">
        <v>61894</v>
      </c>
      <c r="H13" s="11">
        <v>1560536.16</v>
      </c>
      <c r="I13" s="11">
        <v>1496133.78</v>
      </c>
      <c r="J13" s="11">
        <v>1496133.78</v>
      </c>
    </row>
    <row r="14" spans="1:12" x14ac:dyDescent="0.3">
      <c r="A14" s="14"/>
      <c r="B14" s="32">
        <v>64</v>
      </c>
      <c r="C14" s="15"/>
      <c r="D14" s="18" t="s">
        <v>104</v>
      </c>
      <c r="E14" s="94">
        <v>49.17</v>
      </c>
      <c r="F14" s="11">
        <v>12</v>
      </c>
      <c r="G14" s="11">
        <v>-11</v>
      </c>
      <c r="H14" s="11">
        <v>1</v>
      </c>
      <c r="I14" s="11">
        <v>12</v>
      </c>
      <c r="J14" s="11">
        <v>12</v>
      </c>
    </row>
    <row r="15" spans="1:12" x14ac:dyDescent="0.3">
      <c r="A15" s="14"/>
      <c r="B15" s="32"/>
      <c r="C15" s="15">
        <v>32</v>
      </c>
      <c r="D15" s="15" t="s">
        <v>41</v>
      </c>
      <c r="E15" s="94">
        <v>49</v>
      </c>
      <c r="F15" s="11">
        <v>12</v>
      </c>
      <c r="G15" s="11">
        <v>-11</v>
      </c>
      <c r="H15" s="11">
        <v>1</v>
      </c>
      <c r="I15" s="11">
        <v>12</v>
      </c>
      <c r="J15" s="11">
        <v>12</v>
      </c>
    </row>
    <row r="16" spans="1:12" ht="39.6" x14ac:dyDescent="0.3">
      <c r="A16" s="14"/>
      <c r="B16" s="32">
        <v>65</v>
      </c>
      <c r="C16" s="15"/>
      <c r="D16" s="18" t="s">
        <v>105</v>
      </c>
      <c r="E16" s="94">
        <v>1207.78</v>
      </c>
      <c r="F16" s="11">
        <v>1500</v>
      </c>
      <c r="G16" s="11">
        <v>23</v>
      </c>
      <c r="H16" s="11">
        <v>1522.5</v>
      </c>
      <c r="I16" s="11">
        <v>1062</v>
      </c>
      <c r="J16" s="11">
        <v>1062</v>
      </c>
    </row>
    <row r="17" spans="1:10" ht="28.8" customHeight="1" x14ac:dyDescent="0.3">
      <c r="A17" s="14"/>
      <c r="B17" s="32"/>
      <c r="C17" s="15">
        <v>47</v>
      </c>
      <c r="D17" s="20" t="s">
        <v>155</v>
      </c>
      <c r="E17" s="94">
        <v>1208</v>
      </c>
      <c r="F17" s="11">
        <v>1500</v>
      </c>
      <c r="G17" s="11">
        <v>23</v>
      </c>
      <c r="H17" s="11">
        <v>1522.5</v>
      </c>
      <c r="I17" s="11">
        <v>1062</v>
      </c>
      <c r="J17" s="11">
        <v>1062</v>
      </c>
    </row>
    <row r="18" spans="1:10" ht="26.4" x14ac:dyDescent="0.3">
      <c r="A18" s="14"/>
      <c r="B18" s="32">
        <v>66</v>
      </c>
      <c r="C18" s="15"/>
      <c r="D18" s="18" t="s">
        <v>106</v>
      </c>
      <c r="E18" s="94">
        <v>1317854.3700000001</v>
      </c>
      <c r="F18" s="11">
        <f>SUM(F19:F21)</f>
        <v>1226727</v>
      </c>
      <c r="G18" s="11">
        <f>SUM(G19:G21)</f>
        <v>256682</v>
      </c>
      <c r="H18" s="11">
        <f>SUM(H19:H21)</f>
        <v>1483408.99</v>
      </c>
      <c r="I18" s="11">
        <f>SUM(I19:I21)</f>
        <v>1308424.03</v>
      </c>
      <c r="J18" s="11">
        <v>1308424</v>
      </c>
    </row>
    <row r="19" spans="1:10" x14ac:dyDescent="0.3">
      <c r="A19" s="14"/>
      <c r="B19" s="32"/>
      <c r="C19" s="15">
        <v>32</v>
      </c>
      <c r="D19" s="15" t="s">
        <v>41</v>
      </c>
      <c r="E19" s="94">
        <v>1315372.29</v>
      </c>
      <c r="F19" s="11">
        <v>1220427</v>
      </c>
      <c r="G19" s="11">
        <v>255082</v>
      </c>
      <c r="H19" s="11">
        <v>1475508.99</v>
      </c>
      <c r="I19" s="11">
        <v>1307494.97</v>
      </c>
      <c r="J19" s="11">
        <v>1307494.97</v>
      </c>
    </row>
    <row r="20" spans="1:10" ht="26.4" x14ac:dyDescent="0.3">
      <c r="A20" s="14"/>
      <c r="B20" s="32"/>
      <c r="C20" s="15">
        <v>55</v>
      </c>
      <c r="D20" s="20" t="s">
        <v>156</v>
      </c>
      <c r="E20" s="94">
        <v>0</v>
      </c>
      <c r="F20" s="11">
        <v>2000</v>
      </c>
      <c r="G20" s="11">
        <v>0</v>
      </c>
      <c r="H20" s="11">
        <v>2000</v>
      </c>
      <c r="I20" s="11"/>
      <c r="J20" s="11"/>
    </row>
    <row r="21" spans="1:10" x14ac:dyDescent="0.3">
      <c r="A21" s="14"/>
      <c r="B21" s="32"/>
      <c r="C21" s="15">
        <v>62</v>
      </c>
      <c r="D21" s="15" t="s">
        <v>107</v>
      </c>
      <c r="E21" s="94">
        <v>2482.0700000000002</v>
      </c>
      <c r="F21" s="11">
        <v>4300</v>
      </c>
      <c r="G21" s="11">
        <v>1600</v>
      </c>
      <c r="H21" s="11">
        <v>5900</v>
      </c>
      <c r="I21" s="11">
        <v>929.06</v>
      </c>
      <c r="J21" s="11">
        <v>929.06</v>
      </c>
    </row>
    <row r="22" spans="1:10" ht="39.6" x14ac:dyDescent="0.3">
      <c r="A22" s="14"/>
      <c r="B22" s="32">
        <v>67</v>
      </c>
      <c r="C22" s="15"/>
      <c r="D22" s="18" t="s">
        <v>53</v>
      </c>
      <c r="E22" s="94">
        <v>182654.91</v>
      </c>
      <c r="F22" s="11">
        <f>SUM(F23:F25)</f>
        <v>185119.48</v>
      </c>
      <c r="G22" s="11">
        <f>SUM(G23:G25)</f>
        <v>3554445</v>
      </c>
      <c r="H22" s="11">
        <f>SUM(H23:H25)</f>
        <v>3721564.1</v>
      </c>
      <c r="I22" s="11">
        <f>SUM(I23:I24)</f>
        <v>149177</v>
      </c>
      <c r="J22" s="11">
        <v>149177</v>
      </c>
    </row>
    <row r="23" spans="1:10" ht="26.4" x14ac:dyDescent="0.3">
      <c r="A23" s="14"/>
      <c r="B23" s="32"/>
      <c r="C23" s="15">
        <v>11</v>
      </c>
      <c r="D23" s="20" t="s">
        <v>148</v>
      </c>
      <c r="E23" s="94">
        <v>0</v>
      </c>
      <c r="F23" s="11">
        <v>27599</v>
      </c>
      <c r="G23" s="11">
        <v>16546</v>
      </c>
      <c r="H23" s="11">
        <v>44144.51</v>
      </c>
      <c r="I23" s="11">
        <v>13834</v>
      </c>
      <c r="J23" s="11">
        <v>13834</v>
      </c>
    </row>
    <row r="24" spans="1:10" x14ac:dyDescent="0.3">
      <c r="A24" s="14"/>
      <c r="B24" s="32"/>
      <c r="C24" s="15">
        <v>48</v>
      </c>
      <c r="D24" s="20" t="s">
        <v>150</v>
      </c>
      <c r="E24" s="94">
        <v>0</v>
      </c>
      <c r="F24" s="11">
        <v>137446.47</v>
      </c>
      <c r="G24" s="11">
        <v>-3320</v>
      </c>
      <c r="H24" s="11">
        <v>134126.15</v>
      </c>
      <c r="I24" s="11">
        <v>135343</v>
      </c>
      <c r="J24" s="11">
        <v>135343</v>
      </c>
    </row>
    <row r="25" spans="1:10" x14ac:dyDescent="0.3">
      <c r="A25" s="14"/>
      <c r="B25" s="32"/>
      <c r="C25" s="15">
        <v>51</v>
      </c>
      <c r="D25" s="15" t="s">
        <v>139</v>
      </c>
      <c r="E25" s="94">
        <v>0</v>
      </c>
      <c r="F25" s="11">
        <v>20074.009999999998</v>
      </c>
      <c r="G25" s="11">
        <v>3541219</v>
      </c>
      <c r="H25" s="11">
        <v>3543293.44</v>
      </c>
      <c r="I25" s="11"/>
      <c r="J25" s="11"/>
    </row>
    <row r="26" spans="1:10" x14ac:dyDescent="0.3">
      <c r="A26" s="14"/>
      <c r="B26" s="32">
        <v>68</v>
      </c>
      <c r="C26" s="15"/>
      <c r="D26" s="18" t="s">
        <v>108</v>
      </c>
      <c r="E26" s="94">
        <v>4072.59</v>
      </c>
      <c r="F26" s="11">
        <v>5000</v>
      </c>
      <c r="G26" s="11">
        <v>1000</v>
      </c>
      <c r="H26" s="11">
        <v>6000</v>
      </c>
      <c r="I26" s="11">
        <v>398</v>
      </c>
      <c r="J26" s="11">
        <v>398</v>
      </c>
    </row>
    <row r="27" spans="1:10" x14ac:dyDescent="0.3">
      <c r="A27" s="14"/>
      <c r="B27" s="32"/>
      <c r="C27" s="15">
        <v>32</v>
      </c>
      <c r="D27" s="20" t="s">
        <v>41</v>
      </c>
      <c r="E27" s="94">
        <v>4073</v>
      </c>
      <c r="F27" s="11">
        <v>5000</v>
      </c>
      <c r="G27" s="11">
        <v>1000</v>
      </c>
      <c r="H27" s="11">
        <v>6000</v>
      </c>
      <c r="I27" s="11">
        <v>398</v>
      </c>
      <c r="J27" s="11">
        <v>398</v>
      </c>
    </row>
    <row r="28" spans="1:10" ht="26.4" x14ac:dyDescent="0.3">
      <c r="A28" s="16">
        <v>7</v>
      </c>
      <c r="B28" s="17"/>
      <c r="C28" s="17"/>
      <c r="D28" s="30" t="s">
        <v>21</v>
      </c>
      <c r="E28" s="94">
        <v>238.81</v>
      </c>
      <c r="F28" s="11">
        <v>150</v>
      </c>
      <c r="G28" s="11">
        <v>0</v>
      </c>
      <c r="H28" s="11">
        <v>150</v>
      </c>
      <c r="I28" s="11">
        <v>159.27000000000001</v>
      </c>
      <c r="J28" s="11">
        <v>159.27000000000001</v>
      </c>
    </row>
    <row r="29" spans="1:10" ht="39.6" x14ac:dyDescent="0.3">
      <c r="A29" s="18"/>
      <c r="B29" s="13">
        <v>72</v>
      </c>
      <c r="C29" s="18"/>
      <c r="D29" s="31" t="s">
        <v>51</v>
      </c>
      <c r="E29" s="94">
        <v>239</v>
      </c>
      <c r="F29" s="11">
        <v>150</v>
      </c>
      <c r="G29" s="11">
        <v>0</v>
      </c>
      <c r="H29" s="11">
        <v>150</v>
      </c>
      <c r="I29" s="11">
        <v>159.27000000000001</v>
      </c>
      <c r="J29" s="12">
        <v>159.27000000000001</v>
      </c>
    </row>
    <row r="30" spans="1:10" ht="39.6" x14ac:dyDescent="0.3">
      <c r="A30" s="18"/>
      <c r="B30" s="13"/>
      <c r="C30" s="15">
        <v>72</v>
      </c>
      <c r="D30" s="20" t="s">
        <v>109</v>
      </c>
      <c r="E30" s="94">
        <v>239</v>
      </c>
      <c r="F30" s="11">
        <v>150</v>
      </c>
      <c r="G30" s="11">
        <v>0</v>
      </c>
      <c r="H30" s="11">
        <v>150</v>
      </c>
      <c r="I30" s="11">
        <v>159.27000000000001</v>
      </c>
      <c r="J30" s="12">
        <v>159.27000000000001</v>
      </c>
    </row>
    <row r="31" spans="1:10" ht="30" customHeight="1" x14ac:dyDescent="0.3">
      <c r="A31" s="18"/>
      <c r="B31" s="18"/>
      <c r="C31" s="15"/>
      <c r="D31" s="98" t="s">
        <v>154</v>
      </c>
      <c r="E31" s="94">
        <v>4506756.59</v>
      </c>
      <c r="F31" s="11">
        <f>F10+F28</f>
        <v>14728508</v>
      </c>
      <c r="G31" s="11">
        <v>-45980</v>
      </c>
      <c r="H31" s="11">
        <f>H28+H10</f>
        <v>14682527.939999999</v>
      </c>
      <c r="I31" s="11">
        <v>2955365.85</v>
      </c>
      <c r="J31" s="12">
        <v>2955365.85</v>
      </c>
    </row>
    <row r="33" spans="1:11" ht="15.6" x14ac:dyDescent="0.3">
      <c r="A33" s="131" t="s">
        <v>22</v>
      </c>
      <c r="B33" s="152"/>
      <c r="C33" s="152"/>
      <c r="D33" s="152"/>
      <c r="E33" s="152"/>
      <c r="F33" s="152"/>
      <c r="G33" s="152"/>
      <c r="H33" s="152"/>
      <c r="I33" s="152"/>
      <c r="J33" s="152"/>
    </row>
    <row r="34" spans="1:11" ht="17.399999999999999" x14ac:dyDescent="0.3">
      <c r="A34" s="5"/>
      <c r="B34" s="5"/>
      <c r="C34" s="5"/>
      <c r="D34" s="5"/>
      <c r="E34" s="116"/>
      <c r="F34" s="96"/>
      <c r="G34" s="96"/>
      <c r="H34" s="96"/>
      <c r="I34" s="6"/>
      <c r="J34" s="6"/>
    </row>
    <row r="35" spans="1:11" ht="26.4" x14ac:dyDescent="0.3">
      <c r="A35" s="25" t="s">
        <v>16</v>
      </c>
      <c r="B35" s="24" t="s">
        <v>17</v>
      </c>
      <c r="C35" s="24" t="s">
        <v>18</v>
      </c>
      <c r="D35" s="24" t="s">
        <v>23</v>
      </c>
      <c r="E35" s="95" t="s">
        <v>160</v>
      </c>
      <c r="F35" s="25" t="s">
        <v>48</v>
      </c>
      <c r="G35" s="25" t="s">
        <v>167</v>
      </c>
      <c r="H35" s="25" t="s">
        <v>174</v>
      </c>
      <c r="I35" s="25" t="s">
        <v>49</v>
      </c>
      <c r="J35" s="25" t="s">
        <v>50</v>
      </c>
    </row>
    <row r="36" spans="1:11" ht="15.75" customHeight="1" x14ac:dyDescent="0.3">
      <c r="A36" s="13">
        <v>3</v>
      </c>
      <c r="B36" s="13"/>
      <c r="C36" s="13"/>
      <c r="D36" s="13" t="s">
        <v>24</v>
      </c>
      <c r="E36" s="94">
        <v>4625205</v>
      </c>
      <c r="F36" s="11">
        <f>F37+F42+F52+F57+F59+F61+F62+F63</f>
        <v>12676490</v>
      </c>
      <c r="G36" s="11">
        <v>-3881</v>
      </c>
      <c r="H36" s="11">
        <f>H37+H42+H52+H57+H59+H61+H63</f>
        <v>12672610</v>
      </c>
      <c r="I36" s="11">
        <v>2911666.87</v>
      </c>
      <c r="J36" s="11">
        <v>2911666.87</v>
      </c>
      <c r="K36" s="100"/>
    </row>
    <row r="37" spans="1:11" ht="15.75" customHeight="1" x14ac:dyDescent="0.3">
      <c r="A37" s="13"/>
      <c r="B37" s="18">
        <v>31</v>
      </c>
      <c r="C37" s="85"/>
      <c r="D37" s="18" t="s">
        <v>25</v>
      </c>
      <c r="E37" s="94">
        <v>1555352</v>
      </c>
      <c r="F37" s="11">
        <f>SUM(F38:F41)</f>
        <v>1718089</v>
      </c>
      <c r="G37" s="11">
        <f>SUM(G38:G41)</f>
        <v>88971</v>
      </c>
      <c r="H37" s="11">
        <f>SUM(H38:H41)</f>
        <v>1807060</v>
      </c>
      <c r="I37" s="11">
        <v>1504585.57</v>
      </c>
      <c r="J37" s="11">
        <v>1504585.57</v>
      </c>
    </row>
    <row r="38" spans="1:11" x14ac:dyDescent="0.3">
      <c r="A38" s="14"/>
      <c r="B38" s="14"/>
      <c r="C38" s="90">
        <v>11</v>
      </c>
      <c r="D38" s="15" t="s">
        <v>148</v>
      </c>
      <c r="E38" s="94">
        <v>9945</v>
      </c>
      <c r="F38" s="11">
        <v>10181</v>
      </c>
      <c r="G38" s="11">
        <v>19732</v>
      </c>
      <c r="H38" s="11">
        <v>29913</v>
      </c>
      <c r="I38" s="11">
        <v>0</v>
      </c>
      <c r="J38" s="11">
        <v>0</v>
      </c>
    </row>
    <row r="39" spans="1:11" ht="26.4" x14ac:dyDescent="0.3">
      <c r="A39" s="14"/>
      <c r="B39" s="14"/>
      <c r="C39" s="90">
        <v>32</v>
      </c>
      <c r="D39" s="20" t="s">
        <v>149</v>
      </c>
      <c r="E39" s="94">
        <v>19627</v>
      </c>
      <c r="F39" s="11">
        <v>19150</v>
      </c>
      <c r="G39" s="11">
        <v>1938</v>
      </c>
      <c r="H39" s="11">
        <v>21088</v>
      </c>
      <c r="I39" s="11">
        <v>19483.71</v>
      </c>
      <c r="J39" s="11">
        <v>19483.71</v>
      </c>
      <c r="K39" s="100"/>
    </row>
    <row r="40" spans="1:11" x14ac:dyDescent="0.3">
      <c r="A40" s="14"/>
      <c r="B40" s="14"/>
      <c r="C40" s="90">
        <v>51</v>
      </c>
      <c r="D40" s="15" t="s">
        <v>139</v>
      </c>
      <c r="E40" s="94">
        <v>177960</v>
      </c>
      <c r="F40" s="11">
        <v>200808</v>
      </c>
      <c r="G40" s="11">
        <v>8585</v>
      </c>
      <c r="H40" s="11">
        <v>209393</v>
      </c>
      <c r="I40" s="11">
        <v>0</v>
      </c>
      <c r="J40" s="11">
        <v>0</v>
      </c>
    </row>
    <row r="41" spans="1:11" ht="36" customHeight="1" x14ac:dyDescent="0.3">
      <c r="A41" s="14"/>
      <c r="B41" s="14"/>
      <c r="C41" s="90">
        <v>53</v>
      </c>
      <c r="D41" s="20" t="s">
        <v>140</v>
      </c>
      <c r="E41" s="94">
        <v>1347820</v>
      </c>
      <c r="F41" s="11">
        <v>1487950</v>
      </c>
      <c r="G41" s="11">
        <v>58716</v>
      </c>
      <c r="H41" s="11">
        <v>1546666</v>
      </c>
      <c r="I41" s="11">
        <v>1485101.86</v>
      </c>
      <c r="J41" s="11">
        <v>1485101.86</v>
      </c>
    </row>
    <row r="42" spans="1:11" x14ac:dyDescent="0.3">
      <c r="A42" s="14"/>
      <c r="B42" s="14">
        <v>32</v>
      </c>
      <c r="C42" s="86"/>
      <c r="D42" s="14" t="s">
        <v>37</v>
      </c>
      <c r="E42" s="94">
        <v>1876306</v>
      </c>
      <c r="F42" s="93">
        <f>SUM(F43:F51)</f>
        <v>6967119</v>
      </c>
      <c r="G42" s="93">
        <f>SUM(G43:G51)</f>
        <v>-92434</v>
      </c>
      <c r="H42" s="93">
        <f>SUM(H43:H51)</f>
        <v>6874685</v>
      </c>
      <c r="I42" s="11">
        <v>1403861.44</v>
      </c>
      <c r="J42" s="11">
        <v>1403861.44</v>
      </c>
      <c r="K42" s="100"/>
    </row>
    <row r="43" spans="1:11" x14ac:dyDescent="0.3">
      <c r="A43" s="14"/>
      <c r="B43" s="14"/>
      <c r="C43" s="90">
        <v>11</v>
      </c>
      <c r="D43" s="15" t="s">
        <v>148</v>
      </c>
      <c r="E43" s="94">
        <v>10999.9</v>
      </c>
      <c r="F43" s="11">
        <v>17569</v>
      </c>
      <c r="G43" s="11">
        <v>-3886</v>
      </c>
      <c r="H43" s="11">
        <v>13683</v>
      </c>
      <c r="I43" s="11">
        <v>13834</v>
      </c>
      <c r="J43" s="11">
        <v>13834</v>
      </c>
    </row>
    <row r="44" spans="1:11" ht="26.4" x14ac:dyDescent="0.3">
      <c r="A44" s="14"/>
      <c r="B44" s="14"/>
      <c r="C44" s="90">
        <v>32</v>
      </c>
      <c r="D44" s="20" t="s">
        <v>149</v>
      </c>
      <c r="E44" s="94">
        <v>1288142</v>
      </c>
      <c r="F44" s="11">
        <v>1231465</v>
      </c>
      <c r="G44" s="11">
        <v>298131</v>
      </c>
      <c r="H44" s="11">
        <v>1529596</v>
      </c>
      <c r="I44" s="11">
        <v>1243261</v>
      </c>
      <c r="J44" s="11">
        <v>1243261</v>
      </c>
    </row>
    <row r="45" spans="1:11" x14ac:dyDescent="0.3">
      <c r="A45" s="14"/>
      <c r="B45" s="14"/>
      <c r="C45" s="90">
        <v>47</v>
      </c>
      <c r="D45" s="20" t="s">
        <v>153</v>
      </c>
      <c r="E45" s="94">
        <v>1207.77</v>
      </c>
      <c r="F45" s="11">
        <v>1500</v>
      </c>
      <c r="G45" s="11">
        <v>23</v>
      </c>
      <c r="H45" s="11">
        <v>1523</v>
      </c>
      <c r="I45" s="11">
        <v>1062</v>
      </c>
      <c r="J45" s="11">
        <v>1062</v>
      </c>
    </row>
    <row r="46" spans="1:11" x14ac:dyDescent="0.3">
      <c r="A46" s="14"/>
      <c r="B46" s="14"/>
      <c r="C46" s="90">
        <v>48</v>
      </c>
      <c r="D46" s="15" t="s">
        <v>150</v>
      </c>
      <c r="E46" s="94">
        <v>134116</v>
      </c>
      <c r="F46" s="11">
        <v>136136</v>
      </c>
      <c r="G46" s="11">
        <v>-3178</v>
      </c>
      <c r="H46" s="11">
        <v>132958</v>
      </c>
      <c r="I46" s="11">
        <v>134009.14000000001</v>
      </c>
      <c r="J46" s="11">
        <v>134009.14000000001</v>
      </c>
    </row>
    <row r="47" spans="1:11" x14ac:dyDescent="0.3">
      <c r="A47" s="14"/>
      <c r="B47" s="14"/>
      <c r="C47" s="90">
        <v>51</v>
      </c>
      <c r="D47" s="15" t="s">
        <v>139</v>
      </c>
      <c r="E47" s="94">
        <v>420642</v>
      </c>
      <c r="F47" s="11">
        <v>5564353</v>
      </c>
      <c r="G47" s="11">
        <v>-385810</v>
      </c>
      <c r="H47" s="11">
        <v>5178543</v>
      </c>
      <c r="I47" s="11">
        <v>0</v>
      </c>
      <c r="J47" s="11">
        <v>0</v>
      </c>
    </row>
    <row r="48" spans="1:11" ht="39.6" x14ac:dyDescent="0.3">
      <c r="A48" s="14"/>
      <c r="B48" s="14"/>
      <c r="C48" s="90">
        <v>53</v>
      </c>
      <c r="D48" s="20" t="s">
        <v>140</v>
      </c>
      <c r="E48" s="94">
        <v>20296</v>
      </c>
      <c r="F48" s="11">
        <v>9646</v>
      </c>
      <c r="G48" s="11">
        <v>2286</v>
      </c>
      <c r="H48" s="11">
        <v>11932</v>
      </c>
      <c r="I48" s="11">
        <v>10607.2</v>
      </c>
      <c r="J48" s="11">
        <v>10607.2</v>
      </c>
    </row>
    <row r="49" spans="1:11" ht="26.4" x14ac:dyDescent="0.3">
      <c r="A49" s="14"/>
      <c r="B49" s="14"/>
      <c r="C49" s="90">
        <v>55</v>
      </c>
      <c r="D49" s="20" t="s">
        <v>156</v>
      </c>
      <c r="E49" s="94">
        <v>0</v>
      </c>
      <c r="F49" s="11">
        <v>2000</v>
      </c>
      <c r="G49" s="11">
        <v>0</v>
      </c>
      <c r="H49" s="11">
        <v>2000</v>
      </c>
      <c r="I49" s="11">
        <v>0</v>
      </c>
      <c r="J49" s="11">
        <v>0</v>
      </c>
    </row>
    <row r="50" spans="1:11" ht="26.4" x14ac:dyDescent="0.3">
      <c r="A50" s="14"/>
      <c r="B50" s="14"/>
      <c r="C50" s="90">
        <v>62</v>
      </c>
      <c r="D50" s="20" t="s">
        <v>151</v>
      </c>
      <c r="E50" s="94">
        <v>663.6</v>
      </c>
      <c r="F50" s="11">
        <v>4300</v>
      </c>
      <c r="G50" s="11">
        <v>0</v>
      </c>
      <c r="H50" s="11">
        <v>4300</v>
      </c>
      <c r="I50" s="11">
        <v>929</v>
      </c>
      <c r="J50" s="11">
        <v>929</v>
      </c>
    </row>
    <row r="51" spans="1:11" ht="26.4" x14ac:dyDescent="0.3">
      <c r="A51" s="14"/>
      <c r="B51" s="14"/>
      <c r="C51" s="90">
        <v>72</v>
      </c>
      <c r="D51" s="20" t="s">
        <v>152</v>
      </c>
      <c r="E51" s="94">
        <v>239</v>
      </c>
      <c r="F51" s="11">
        <v>150</v>
      </c>
      <c r="G51" s="11">
        <v>0</v>
      </c>
      <c r="H51" s="11">
        <v>150</v>
      </c>
      <c r="I51" s="11">
        <v>159</v>
      </c>
      <c r="J51" s="11">
        <v>159</v>
      </c>
    </row>
    <row r="52" spans="1:11" x14ac:dyDescent="0.3">
      <c r="A52" s="14"/>
      <c r="B52" s="14">
        <v>34</v>
      </c>
      <c r="C52" s="86"/>
      <c r="D52" s="14" t="s">
        <v>101</v>
      </c>
      <c r="E52" s="94">
        <v>7346.34</v>
      </c>
      <c r="F52" s="93">
        <f>SUM(F53:F56)</f>
        <v>3295</v>
      </c>
      <c r="G52" s="93">
        <f>SUM(G53:G56)</f>
        <v>336</v>
      </c>
      <c r="H52" s="93">
        <f>SUM(H53:H56)</f>
        <v>3631</v>
      </c>
      <c r="I52" s="11">
        <v>3219.86</v>
      </c>
      <c r="J52" s="11">
        <v>3219.86</v>
      </c>
      <c r="K52" s="100"/>
    </row>
    <row r="53" spans="1:11" ht="26.4" x14ac:dyDescent="0.3">
      <c r="A53" s="117"/>
      <c r="B53" s="14"/>
      <c r="C53" s="90">
        <v>32</v>
      </c>
      <c r="D53" s="61" t="s">
        <v>149</v>
      </c>
      <c r="E53" s="94">
        <v>1753.5</v>
      </c>
      <c r="F53" s="93">
        <v>1710</v>
      </c>
      <c r="G53" s="93">
        <v>400</v>
      </c>
      <c r="H53" s="93">
        <v>2110</v>
      </c>
      <c r="I53" s="11">
        <v>1461.28</v>
      </c>
      <c r="J53" s="11">
        <v>1461.28</v>
      </c>
    </row>
    <row r="54" spans="1:11" x14ac:dyDescent="0.3">
      <c r="A54" s="14"/>
      <c r="B54" s="14"/>
      <c r="C54" s="90">
        <v>48</v>
      </c>
      <c r="D54" s="15" t="s">
        <v>150</v>
      </c>
      <c r="E54" s="94">
        <v>1327.22</v>
      </c>
      <c r="F54" s="11">
        <v>1310</v>
      </c>
      <c r="G54" s="11">
        <v>-142</v>
      </c>
      <c r="H54" s="11">
        <v>1168</v>
      </c>
      <c r="I54" s="11">
        <v>1333.86</v>
      </c>
      <c r="J54" s="11">
        <v>1333.86</v>
      </c>
    </row>
    <row r="55" spans="1:11" x14ac:dyDescent="0.3">
      <c r="A55" s="14"/>
      <c r="B55" s="14"/>
      <c r="C55" s="90">
        <v>51</v>
      </c>
      <c r="D55" s="15" t="s">
        <v>139</v>
      </c>
      <c r="E55" s="94">
        <v>283.98</v>
      </c>
      <c r="F55" s="11">
        <v>265</v>
      </c>
      <c r="G55" s="11">
        <v>85</v>
      </c>
      <c r="H55" s="11">
        <v>350</v>
      </c>
      <c r="I55" s="11">
        <v>0</v>
      </c>
      <c r="J55" s="11">
        <v>0</v>
      </c>
    </row>
    <row r="56" spans="1:11" ht="39.6" x14ac:dyDescent="0.3">
      <c r="A56" s="14"/>
      <c r="B56" s="14"/>
      <c r="C56" s="90">
        <v>53</v>
      </c>
      <c r="D56" s="20" t="s">
        <v>140</v>
      </c>
      <c r="E56" s="94">
        <v>3981.64</v>
      </c>
      <c r="F56" s="11">
        <v>10</v>
      </c>
      <c r="G56" s="11">
        <v>-7</v>
      </c>
      <c r="H56" s="11">
        <v>3</v>
      </c>
      <c r="I56" s="11">
        <v>424.71</v>
      </c>
      <c r="J56" s="11">
        <v>424.71</v>
      </c>
    </row>
    <row r="57" spans="1:11" x14ac:dyDescent="0.3">
      <c r="A57" s="14"/>
      <c r="B57" s="14">
        <v>35</v>
      </c>
      <c r="C57" s="86"/>
      <c r="D57" s="14" t="s">
        <v>88</v>
      </c>
      <c r="E57" s="94">
        <v>275669</v>
      </c>
      <c r="F57" s="11">
        <v>583532</v>
      </c>
      <c r="G57" s="11">
        <v>0</v>
      </c>
      <c r="H57" s="11">
        <f>H58</f>
        <v>583532</v>
      </c>
      <c r="I57" s="11">
        <v>0</v>
      </c>
      <c r="J57" s="11">
        <v>0</v>
      </c>
    </row>
    <row r="58" spans="1:11" x14ac:dyDescent="0.3">
      <c r="A58" s="14"/>
      <c r="B58" s="14"/>
      <c r="C58" s="15">
        <v>51</v>
      </c>
      <c r="D58" s="15" t="s">
        <v>139</v>
      </c>
      <c r="E58" s="94">
        <v>275669</v>
      </c>
      <c r="F58" s="11">
        <v>583532</v>
      </c>
      <c r="G58" s="11">
        <v>0</v>
      </c>
      <c r="H58" s="11">
        <v>583532</v>
      </c>
      <c r="I58" s="11"/>
      <c r="J58" s="11"/>
    </row>
    <row r="59" spans="1:11" ht="33" customHeight="1" x14ac:dyDescent="0.3">
      <c r="A59" s="14"/>
      <c r="B59" s="14">
        <v>36</v>
      </c>
      <c r="C59" s="86"/>
      <c r="D59" s="61" t="s">
        <v>102</v>
      </c>
      <c r="E59" s="94">
        <v>908222</v>
      </c>
      <c r="F59" s="11">
        <v>3400521</v>
      </c>
      <c r="G59" s="11">
        <v>0</v>
      </c>
      <c r="H59" s="11">
        <f>H60</f>
        <v>3400521</v>
      </c>
      <c r="I59" s="11">
        <v>0</v>
      </c>
      <c r="J59" s="11">
        <v>0</v>
      </c>
    </row>
    <row r="60" spans="1:11" x14ac:dyDescent="0.3">
      <c r="A60" s="14"/>
      <c r="B60" s="14"/>
      <c r="C60" s="15">
        <v>51</v>
      </c>
      <c r="D60" s="15" t="s">
        <v>139</v>
      </c>
      <c r="E60" s="94">
        <v>908222</v>
      </c>
      <c r="F60" s="11">
        <v>3400521</v>
      </c>
      <c r="G60" s="11">
        <v>0</v>
      </c>
      <c r="H60" s="11">
        <v>3400521</v>
      </c>
      <c r="I60" s="11">
        <v>0</v>
      </c>
      <c r="J60" s="11"/>
    </row>
    <row r="61" spans="1:11" ht="26.4" x14ac:dyDescent="0.3">
      <c r="A61" s="14"/>
      <c r="B61" s="14">
        <v>37</v>
      </c>
      <c r="C61" s="86"/>
      <c r="D61" s="61" t="s">
        <v>103</v>
      </c>
      <c r="E61" s="94">
        <v>1543</v>
      </c>
      <c r="F61" s="11">
        <v>0</v>
      </c>
      <c r="G61" s="11">
        <v>901</v>
      </c>
      <c r="H61" s="11">
        <v>901</v>
      </c>
      <c r="I61" s="11">
        <v>0</v>
      </c>
      <c r="J61" s="11">
        <v>0</v>
      </c>
    </row>
    <row r="62" spans="1:11" ht="39.6" x14ac:dyDescent="0.3">
      <c r="A62" s="14"/>
      <c r="B62" s="32"/>
      <c r="C62" s="15">
        <v>53</v>
      </c>
      <c r="D62" s="20" t="s">
        <v>140</v>
      </c>
      <c r="E62" s="94">
        <v>1543</v>
      </c>
      <c r="F62" s="11">
        <v>0</v>
      </c>
      <c r="G62" s="11">
        <v>901</v>
      </c>
      <c r="H62" s="11">
        <v>901</v>
      </c>
      <c r="I62" s="11">
        <v>0</v>
      </c>
      <c r="J62" s="11">
        <v>0</v>
      </c>
    </row>
    <row r="63" spans="1:11" x14ac:dyDescent="0.3">
      <c r="A63" s="14"/>
      <c r="B63" s="14">
        <v>38</v>
      </c>
      <c r="C63" s="15"/>
      <c r="D63" s="20" t="s">
        <v>116</v>
      </c>
      <c r="E63" s="94">
        <v>635</v>
      </c>
      <c r="F63" s="11">
        <f>SUM(F64:F65)</f>
        <v>3934</v>
      </c>
      <c r="G63" s="11">
        <v>-1654</v>
      </c>
      <c r="H63" s="11">
        <f>SUM(H64:H65)</f>
        <v>2280</v>
      </c>
      <c r="I63" s="11">
        <v>0</v>
      </c>
      <c r="J63" s="11">
        <v>0</v>
      </c>
    </row>
    <row r="64" spans="1:11" x14ac:dyDescent="0.3">
      <c r="A64" s="14"/>
      <c r="B64" s="32"/>
      <c r="C64" s="15">
        <v>51</v>
      </c>
      <c r="D64" s="20" t="s">
        <v>139</v>
      </c>
      <c r="E64" s="94">
        <v>635</v>
      </c>
      <c r="F64" s="11">
        <v>2654</v>
      </c>
      <c r="G64" s="11">
        <v>-1654</v>
      </c>
      <c r="H64" s="11">
        <v>1000</v>
      </c>
      <c r="I64" s="11">
        <v>0</v>
      </c>
      <c r="J64" s="11">
        <v>0</v>
      </c>
    </row>
    <row r="65" spans="1:10" ht="39.6" x14ac:dyDescent="0.3">
      <c r="A65" s="14"/>
      <c r="B65" s="32"/>
      <c r="C65" s="15">
        <v>53</v>
      </c>
      <c r="D65" s="20" t="s">
        <v>140</v>
      </c>
      <c r="E65" s="94">
        <v>0</v>
      </c>
      <c r="F65" s="11">
        <v>1280</v>
      </c>
      <c r="G65" s="11">
        <v>0</v>
      </c>
      <c r="H65" s="11">
        <v>1280</v>
      </c>
      <c r="I65" s="11"/>
      <c r="J65" s="11"/>
    </row>
    <row r="66" spans="1:10" ht="26.4" x14ac:dyDescent="0.3">
      <c r="A66" s="16">
        <v>4</v>
      </c>
      <c r="B66" s="17"/>
      <c r="C66" s="87"/>
      <c r="D66" s="30" t="s">
        <v>26</v>
      </c>
      <c r="E66" s="94">
        <v>21833</v>
      </c>
      <c r="F66" s="11">
        <v>2184247</v>
      </c>
      <c r="G66" s="11">
        <v>-42099</v>
      </c>
      <c r="H66" s="11">
        <f>H67</f>
        <v>2142148</v>
      </c>
      <c r="I66" s="11">
        <v>43698.98</v>
      </c>
      <c r="J66" s="11">
        <v>43698.98</v>
      </c>
    </row>
    <row r="67" spans="1:10" ht="39.6" x14ac:dyDescent="0.3">
      <c r="A67" s="18"/>
      <c r="B67" s="18">
        <v>42</v>
      </c>
      <c r="C67" s="85"/>
      <c r="D67" s="31" t="s">
        <v>54</v>
      </c>
      <c r="E67" s="94">
        <v>21833</v>
      </c>
      <c r="F67" s="11">
        <f>SUM(F68:F71)</f>
        <v>2184247</v>
      </c>
      <c r="G67" s="11">
        <v>-42099</v>
      </c>
      <c r="H67" s="11">
        <f>SUM(H68:H72)</f>
        <v>2142148</v>
      </c>
      <c r="I67" s="11">
        <v>43698.98</v>
      </c>
      <c r="J67" s="12">
        <v>43698.98</v>
      </c>
    </row>
    <row r="68" spans="1:10" x14ac:dyDescent="0.3">
      <c r="A68" s="18"/>
      <c r="B68" s="18"/>
      <c r="C68" s="18">
        <v>11</v>
      </c>
      <c r="D68" s="15" t="s">
        <v>148</v>
      </c>
      <c r="E68" s="94">
        <v>796</v>
      </c>
      <c r="F68" s="11">
        <v>548</v>
      </c>
      <c r="G68" s="11">
        <v>0</v>
      </c>
      <c r="H68" s="11">
        <v>548</v>
      </c>
      <c r="I68" s="11">
        <v>0</v>
      </c>
      <c r="J68" s="11">
        <v>0</v>
      </c>
    </row>
    <row r="69" spans="1:10" ht="26.4" x14ac:dyDescent="0.3">
      <c r="A69" s="18"/>
      <c r="B69" s="18"/>
      <c r="C69" s="15">
        <v>32</v>
      </c>
      <c r="D69" s="20" t="s">
        <v>149</v>
      </c>
      <c r="E69" s="94">
        <v>18991.7</v>
      </c>
      <c r="F69" s="11">
        <v>43699</v>
      </c>
      <c r="G69" s="11">
        <v>-43699</v>
      </c>
      <c r="H69" s="11">
        <v>0</v>
      </c>
      <c r="I69" s="11">
        <v>43698.98</v>
      </c>
      <c r="J69" s="11">
        <v>43698.98</v>
      </c>
    </row>
    <row r="70" spans="1:10" x14ac:dyDescent="0.3">
      <c r="A70" s="18"/>
      <c r="B70" s="18"/>
      <c r="C70" s="18">
        <v>51</v>
      </c>
      <c r="D70" s="15" t="s">
        <v>139</v>
      </c>
      <c r="E70" s="94">
        <v>0</v>
      </c>
      <c r="F70" s="11">
        <v>2140000</v>
      </c>
      <c r="G70" s="11">
        <v>0</v>
      </c>
      <c r="H70" s="11">
        <v>2140000</v>
      </c>
      <c r="I70" s="11">
        <v>0</v>
      </c>
      <c r="J70" s="11">
        <v>0</v>
      </c>
    </row>
    <row r="71" spans="1:10" ht="39.6" x14ac:dyDescent="0.3">
      <c r="A71" s="18"/>
      <c r="B71" s="18"/>
      <c r="C71" s="18">
        <v>53</v>
      </c>
      <c r="D71" s="20" t="s">
        <v>140</v>
      </c>
      <c r="E71" s="94">
        <v>226.46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</row>
    <row r="72" spans="1:10" x14ac:dyDescent="0.3">
      <c r="A72" s="18"/>
      <c r="B72" s="18"/>
      <c r="C72" s="18">
        <v>62</v>
      </c>
      <c r="D72" s="20" t="s">
        <v>169</v>
      </c>
      <c r="E72" s="94">
        <v>1819</v>
      </c>
      <c r="F72" s="11">
        <v>0</v>
      </c>
      <c r="G72" s="11">
        <v>1600</v>
      </c>
      <c r="H72" s="11">
        <v>1600</v>
      </c>
      <c r="I72" s="11">
        <v>0</v>
      </c>
      <c r="J72" s="11">
        <v>0</v>
      </c>
    </row>
    <row r="73" spans="1:10" ht="20.399999999999999" customHeight="1" x14ac:dyDescent="0.3">
      <c r="A73" s="18"/>
      <c r="B73" s="18"/>
      <c r="C73" s="85"/>
      <c r="D73" s="99" t="s">
        <v>154</v>
      </c>
      <c r="E73" s="94">
        <v>4647038</v>
      </c>
      <c r="F73" s="11">
        <f>F66+F36</f>
        <v>14860737</v>
      </c>
      <c r="G73" s="11">
        <f>G66+G36</f>
        <v>-45980</v>
      </c>
      <c r="H73" s="11">
        <f>H66+H36</f>
        <v>14814758</v>
      </c>
      <c r="I73" s="11">
        <v>2955365.85</v>
      </c>
      <c r="J73" s="11">
        <v>2955365.85</v>
      </c>
    </row>
    <row r="75" spans="1:10" x14ac:dyDescent="0.3">
      <c r="A75" t="s">
        <v>170</v>
      </c>
      <c r="D75" s="100"/>
      <c r="E75" s="97"/>
      <c r="I75" t="s">
        <v>157</v>
      </c>
    </row>
    <row r="76" spans="1:10" x14ac:dyDescent="0.3">
      <c r="A76" t="s">
        <v>180</v>
      </c>
      <c r="I76" t="s">
        <v>158</v>
      </c>
    </row>
    <row r="77" spans="1:10" x14ac:dyDescent="0.3">
      <c r="A77" t="s">
        <v>181</v>
      </c>
    </row>
  </sheetData>
  <mergeCells count="5">
    <mergeCell ref="A7:J7"/>
    <mergeCell ref="A33:J33"/>
    <mergeCell ref="A1:J1"/>
    <mergeCell ref="A3:J3"/>
    <mergeCell ref="A5:J5"/>
  </mergeCells>
  <pageMargins left="0.7" right="0.7" top="0.75" bottom="0.75" header="0.3" footer="0.3"/>
  <pageSetup paperSize="9" scale="6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"/>
  <sheetViews>
    <sheetView topLeftCell="A4" workbookViewId="0">
      <selection activeCell="A15" sqref="A15:C17"/>
    </sheetView>
  </sheetViews>
  <sheetFormatPr defaultRowHeight="14.4" x14ac:dyDescent="0.3"/>
  <cols>
    <col min="1" max="1" width="37.6640625" customWidth="1"/>
    <col min="2" max="7" width="25.33203125" customWidth="1"/>
  </cols>
  <sheetData>
    <row r="1" spans="1:7" ht="42" customHeight="1" x14ac:dyDescent="0.3">
      <c r="A1" s="131" t="s">
        <v>172</v>
      </c>
      <c r="B1" s="131"/>
      <c r="C1" s="131"/>
      <c r="D1" s="131"/>
      <c r="E1" s="131"/>
      <c r="F1" s="131"/>
      <c r="G1" s="131"/>
    </row>
    <row r="2" spans="1:7" ht="18" customHeight="1" x14ac:dyDescent="0.3">
      <c r="A2" s="5"/>
      <c r="B2" s="5"/>
      <c r="C2" s="5"/>
      <c r="D2" s="29"/>
      <c r="E2" s="29"/>
      <c r="F2" s="5"/>
      <c r="G2" s="5"/>
    </row>
    <row r="3" spans="1:7" ht="15.6" x14ac:dyDescent="0.3">
      <c r="A3" s="131" t="s">
        <v>34</v>
      </c>
      <c r="B3" s="131"/>
      <c r="C3" s="131"/>
      <c r="D3" s="131"/>
      <c r="E3" s="131"/>
      <c r="F3" s="133"/>
      <c r="G3" s="133"/>
    </row>
    <row r="4" spans="1:7" ht="17.399999999999999" x14ac:dyDescent="0.3">
      <c r="A4" s="5"/>
      <c r="B4" s="5"/>
      <c r="C4" s="5"/>
      <c r="D4" s="29"/>
      <c r="E4" s="29"/>
      <c r="F4" s="6"/>
      <c r="G4" s="6"/>
    </row>
    <row r="5" spans="1:7" ht="18" customHeight="1" x14ac:dyDescent="0.3">
      <c r="A5" s="131" t="s">
        <v>15</v>
      </c>
      <c r="B5" s="132"/>
      <c r="C5" s="132"/>
      <c r="D5" s="132"/>
      <c r="E5" s="132"/>
      <c r="F5" s="132"/>
      <c r="G5" s="132"/>
    </row>
    <row r="6" spans="1:7" ht="17.399999999999999" x14ac:dyDescent="0.3">
      <c r="A6" s="5"/>
      <c r="B6" s="5"/>
      <c r="C6" s="5"/>
      <c r="D6" s="29"/>
      <c r="E6" s="29"/>
      <c r="F6" s="6"/>
      <c r="G6" s="6"/>
    </row>
    <row r="7" spans="1:7" ht="15.6" x14ac:dyDescent="0.3">
      <c r="A7" s="131" t="s">
        <v>27</v>
      </c>
      <c r="B7" s="152"/>
      <c r="C7" s="152"/>
      <c r="D7" s="152"/>
      <c r="E7" s="152"/>
      <c r="F7" s="152"/>
      <c r="G7" s="152"/>
    </row>
    <row r="8" spans="1:7" ht="17.399999999999999" x14ac:dyDescent="0.3">
      <c r="A8" s="5"/>
      <c r="B8" s="5"/>
      <c r="C8" s="5"/>
      <c r="D8" s="29"/>
      <c r="E8" s="29"/>
      <c r="F8" s="6"/>
      <c r="G8" s="6"/>
    </row>
    <row r="9" spans="1:7" ht="26.4" x14ac:dyDescent="0.3">
      <c r="A9" s="25" t="s">
        <v>28</v>
      </c>
      <c r="B9" s="25" t="s">
        <v>13</v>
      </c>
      <c r="C9" s="25" t="s">
        <v>48</v>
      </c>
      <c r="D9" s="25" t="s">
        <v>167</v>
      </c>
      <c r="E9" s="25" t="s">
        <v>174</v>
      </c>
      <c r="F9" s="25" t="s">
        <v>49</v>
      </c>
      <c r="G9" s="25" t="s">
        <v>50</v>
      </c>
    </row>
    <row r="10" spans="1:7" ht="15.75" customHeight="1" x14ac:dyDescent="0.3">
      <c r="A10" s="13" t="s">
        <v>29</v>
      </c>
      <c r="B10" s="11">
        <v>6935885.1100000003</v>
      </c>
      <c r="C10" s="11">
        <v>14860737.710000001</v>
      </c>
      <c r="D10" s="11">
        <v>-45979.81</v>
      </c>
      <c r="E10" s="11">
        <v>14814757.9</v>
      </c>
      <c r="F10" s="11">
        <v>2955365.85</v>
      </c>
      <c r="G10" s="11">
        <v>2955365.85</v>
      </c>
    </row>
    <row r="11" spans="1:7" ht="15.75" customHeight="1" x14ac:dyDescent="0.3">
      <c r="A11" s="13" t="s">
        <v>98</v>
      </c>
      <c r="B11" s="11">
        <v>6935885.1100000003</v>
      </c>
      <c r="C11" s="11">
        <v>14860737.710000001</v>
      </c>
      <c r="D11" s="11">
        <v>-45979.81</v>
      </c>
      <c r="E11" s="11">
        <v>14814757.9</v>
      </c>
      <c r="F11" s="11">
        <v>2955365.85</v>
      </c>
      <c r="G11" s="11">
        <v>2955365.85</v>
      </c>
    </row>
    <row r="12" spans="1:7" x14ac:dyDescent="0.3">
      <c r="A12" s="20" t="s">
        <v>99</v>
      </c>
      <c r="B12" s="11">
        <v>6935885.1100000003</v>
      </c>
      <c r="C12" s="11">
        <v>14860737.710000001</v>
      </c>
      <c r="D12" s="11">
        <v>-45979.81</v>
      </c>
      <c r="E12" s="11">
        <v>14814757.9</v>
      </c>
      <c r="F12" s="11">
        <v>2955365.85</v>
      </c>
      <c r="G12" s="11">
        <v>2955365.85</v>
      </c>
    </row>
    <row r="13" spans="1:7" x14ac:dyDescent="0.3">
      <c r="A13" s="19" t="s">
        <v>100</v>
      </c>
      <c r="B13" s="11">
        <v>6935885.1100000003</v>
      </c>
      <c r="C13" s="11">
        <v>14860737.710000001</v>
      </c>
      <c r="D13" s="11">
        <v>-45979.81</v>
      </c>
      <c r="E13" s="11">
        <v>14814757.9</v>
      </c>
      <c r="F13" s="11">
        <v>2955365.85</v>
      </c>
      <c r="G13" s="11">
        <v>2955365.85</v>
      </c>
    </row>
    <row r="15" spans="1:7" x14ac:dyDescent="0.3">
      <c r="A15" t="s">
        <v>170</v>
      </c>
      <c r="F15" t="s">
        <v>157</v>
      </c>
    </row>
    <row r="16" spans="1:7" x14ac:dyDescent="0.3">
      <c r="A16" t="s">
        <v>180</v>
      </c>
      <c r="F16" t="s">
        <v>158</v>
      </c>
    </row>
    <row r="17" spans="1:1" x14ac:dyDescent="0.3">
      <c r="A17" t="s">
        <v>181</v>
      </c>
    </row>
  </sheetData>
  <mergeCells count="4">
    <mergeCell ref="A1:G1"/>
    <mergeCell ref="A3:G3"/>
    <mergeCell ref="A5:G5"/>
    <mergeCell ref="A7:G7"/>
  </mergeCells>
  <pageMargins left="0.7" right="0.7" top="0.75" bottom="0.75" header="0.3" footer="0.3"/>
  <pageSetup paperSize="9" scale="6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selection activeCell="A16" sqref="A16:C18"/>
    </sheetView>
  </sheetViews>
  <sheetFormatPr defaultRowHeight="14.4" x14ac:dyDescent="0.3"/>
  <cols>
    <col min="1" max="1" width="7.44140625" bestFit="1" customWidth="1"/>
    <col min="2" max="2" width="8.44140625" bestFit="1" customWidth="1"/>
    <col min="3" max="3" width="5.44140625" bestFit="1" customWidth="1"/>
    <col min="4" max="10" width="25.33203125" customWidth="1"/>
  </cols>
  <sheetData>
    <row r="1" spans="1:10" ht="42" customHeight="1" x14ac:dyDescent="0.3">
      <c r="A1" s="131" t="s">
        <v>171</v>
      </c>
      <c r="B1" s="131"/>
      <c r="C1" s="131"/>
      <c r="D1" s="131"/>
      <c r="E1" s="131"/>
      <c r="F1" s="131"/>
      <c r="G1" s="131"/>
      <c r="H1" s="131"/>
      <c r="I1" s="131"/>
      <c r="J1" s="131"/>
    </row>
    <row r="2" spans="1:10" ht="18" customHeight="1" x14ac:dyDescent="0.3">
      <c r="A2" s="5"/>
      <c r="B2" s="5"/>
      <c r="C2" s="5"/>
      <c r="D2" s="5"/>
      <c r="E2" s="5"/>
      <c r="F2" s="5"/>
      <c r="G2" s="5"/>
      <c r="H2" s="29"/>
      <c r="I2" s="5"/>
      <c r="J2" s="5"/>
    </row>
    <row r="3" spans="1:10" ht="15.6" x14ac:dyDescent="0.3">
      <c r="A3" s="131" t="s">
        <v>34</v>
      </c>
      <c r="B3" s="131"/>
      <c r="C3" s="131"/>
      <c r="D3" s="131"/>
      <c r="E3" s="131"/>
      <c r="F3" s="131"/>
      <c r="G3" s="131"/>
      <c r="H3" s="131"/>
      <c r="I3" s="133"/>
      <c r="J3" s="133"/>
    </row>
    <row r="4" spans="1:10" ht="17.399999999999999" x14ac:dyDescent="0.3">
      <c r="A4" s="5"/>
      <c r="B4" s="5"/>
      <c r="C4" s="5"/>
      <c r="D4" s="5"/>
      <c r="E4" s="5"/>
      <c r="F4" s="5"/>
      <c r="G4" s="5"/>
      <c r="H4" s="29"/>
      <c r="I4" s="6"/>
      <c r="J4" s="6"/>
    </row>
    <row r="5" spans="1:10" ht="18" customHeight="1" x14ac:dyDescent="0.3">
      <c r="A5" s="131" t="s">
        <v>30</v>
      </c>
      <c r="B5" s="132"/>
      <c r="C5" s="132"/>
      <c r="D5" s="132"/>
      <c r="E5" s="132"/>
      <c r="F5" s="132"/>
      <c r="G5" s="132"/>
      <c r="H5" s="132"/>
      <c r="I5" s="132"/>
      <c r="J5" s="132"/>
    </row>
    <row r="6" spans="1:10" ht="17.399999999999999" x14ac:dyDescent="0.3">
      <c r="A6" s="5"/>
      <c r="B6" s="5"/>
      <c r="C6" s="5"/>
      <c r="D6" s="5"/>
      <c r="E6" s="5"/>
      <c r="F6" s="5"/>
      <c r="G6" s="5"/>
      <c r="H6" s="29"/>
      <c r="I6" s="6"/>
      <c r="J6" s="6"/>
    </row>
    <row r="7" spans="1:10" ht="26.4" x14ac:dyDescent="0.3">
      <c r="A7" s="25" t="s">
        <v>16</v>
      </c>
      <c r="B7" s="24" t="s">
        <v>17</v>
      </c>
      <c r="C7" s="24" t="s">
        <v>18</v>
      </c>
      <c r="D7" s="24" t="s">
        <v>57</v>
      </c>
      <c r="E7" s="24" t="s">
        <v>12</v>
      </c>
      <c r="F7" s="25" t="s">
        <v>13</v>
      </c>
      <c r="G7" s="25" t="s">
        <v>48</v>
      </c>
      <c r="H7" s="25" t="s">
        <v>174</v>
      </c>
      <c r="I7" s="25" t="s">
        <v>49</v>
      </c>
      <c r="J7" s="25" t="s">
        <v>50</v>
      </c>
    </row>
    <row r="8" spans="1:10" ht="26.4" x14ac:dyDescent="0.3">
      <c r="A8" s="13">
        <v>8</v>
      </c>
      <c r="B8" s="13"/>
      <c r="C8" s="13"/>
      <c r="D8" s="13" t="s">
        <v>31</v>
      </c>
      <c r="E8" s="10">
        <v>0</v>
      </c>
      <c r="F8" s="11">
        <v>0</v>
      </c>
      <c r="G8" s="11">
        <v>0</v>
      </c>
      <c r="H8" s="11"/>
      <c r="I8" s="11">
        <v>0</v>
      </c>
      <c r="J8" s="11">
        <v>0</v>
      </c>
    </row>
    <row r="9" spans="1:10" x14ac:dyDescent="0.3">
      <c r="A9" s="13"/>
      <c r="B9" s="18">
        <v>84</v>
      </c>
      <c r="C9" s="18"/>
      <c r="D9" s="18" t="s">
        <v>38</v>
      </c>
      <c r="E9" s="10">
        <v>0</v>
      </c>
      <c r="F9" s="11">
        <v>0</v>
      </c>
      <c r="G9" s="11">
        <v>0</v>
      </c>
      <c r="H9" s="11"/>
      <c r="I9" s="11">
        <v>0</v>
      </c>
      <c r="J9" s="11">
        <v>0</v>
      </c>
    </row>
    <row r="10" spans="1:10" ht="26.4" x14ac:dyDescent="0.3">
      <c r="A10" s="14"/>
      <c r="B10" s="14"/>
      <c r="C10" s="15">
        <v>81</v>
      </c>
      <c r="D10" s="20" t="s">
        <v>39</v>
      </c>
      <c r="E10" s="10">
        <v>0</v>
      </c>
      <c r="F10" s="11">
        <v>0</v>
      </c>
      <c r="G10" s="11">
        <v>0</v>
      </c>
      <c r="H10" s="11"/>
      <c r="I10" s="11">
        <v>0</v>
      </c>
      <c r="J10" s="11">
        <v>0</v>
      </c>
    </row>
    <row r="11" spans="1:10" ht="26.4" x14ac:dyDescent="0.3">
      <c r="A11" s="16">
        <v>5</v>
      </c>
      <c r="B11" s="17"/>
      <c r="C11" s="17"/>
      <c r="D11" s="30" t="s">
        <v>32</v>
      </c>
      <c r="E11" s="10">
        <v>0</v>
      </c>
      <c r="F11" s="11">
        <v>0</v>
      </c>
      <c r="G11" s="11">
        <v>0</v>
      </c>
      <c r="H11" s="11"/>
      <c r="I11" s="11">
        <v>0</v>
      </c>
      <c r="J11" s="11">
        <v>0</v>
      </c>
    </row>
    <row r="12" spans="1:10" ht="26.4" x14ac:dyDescent="0.3">
      <c r="A12" s="18"/>
      <c r="B12" s="18">
        <v>54</v>
      </c>
      <c r="C12" s="18"/>
      <c r="D12" s="31" t="s">
        <v>40</v>
      </c>
      <c r="E12" s="10">
        <v>0</v>
      </c>
      <c r="F12" s="11">
        <v>0</v>
      </c>
      <c r="G12" s="11">
        <v>0</v>
      </c>
      <c r="H12" s="11"/>
      <c r="I12" s="11">
        <v>0</v>
      </c>
      <c r="J12" s="12">
        <v>0</v>
      </c>
    </row>
    <row r="13" spans="1:10" x14ac:dyDescent="0.3">
      <c r="A13" s="18"/>
      <c r="B13" s="18"/>
      <c r="C13" s="15">
        <v>11</v>
      </c>
      <c r="D13" s="15" t="s">
        <v>20</v>
      </c>
      <c r="E13" s="10">
        <v>0</v>
      </c>
      <c r="F13" s="11">
        <v>0</v>
      </c>
      <c r="G13" s="11">
        <v>0</v>
      </c>
      <c r="H13" s="11"/>
      <c r="I13" s="11">
        <v>0</v>
      </c>
      <c r="J13" s="12">
        <v>0</v>
      </c>
    </row>
    <row r="14" spans="1:10" x14ac:dyDescent="0.3">
      <c r="A14" s="18"/>
      <c r="B14" s="18"/>
      <c r="C14" s="15">
        <v>31</v>
      </c>
      <c r="D14" s="15" t="s">
        <v>41</v>
      </c>
      <c r="E14" s="10">
        <v>0</v>
      </c>
      <c r="F14" s="11">
        <v>0</v>
      </c>
      <c r="G14" s="11">
        <v>0</v>
      </c>
      <c r="H14" s="11"/>
      <c r="I14" s="11">
        <v>0</v>
      </c>
      <c r="J14" s="12">
        <v>0</v>
      </c>
    </row>
    <row r="16" spans="1:10" x14ac:dyDescent="0.3">
      <c r="A16" t="s">
        <v>170</v>
      </c>
      <c r="I16" t="s">
        <v>157</v>
      </c>
    </row>
    <row r="17" spans="1:9" x14ac:dyDescent="0.3">
      <c r="A17" t="s">
        <v>180</v>
      </c>
      <c r="I17" t="s">
        <v>158</v>
      </c>
    </row>
    <row r="18" spans="1:9" x14ac:dyDescent="0.3">
      <c r="A18" t="s">
        <v>181</v>
      </c>
    </row>
  </sheetData>
  <mergeCells count="3">
    <mergeCell ref="A1:J1"/>
    <mergeCell ref="A3:J3"/>
    <mergeCell ref="A5:J5"/>
  </mergeCells>
  <pageMargins left="0.7" right="0.7" top="0.75" bottom="0.75" header="0.3" footer="0.3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4"/>
  <sheetViews>
    <sheetView topLeftCell="A138" workbookViewId="0">
      <selection activeCell="D163" sqref="D163"/>
    </sheetView>
  </sheetViews>
  <sheetFormatPr defaultRowHeight="14.4" x14ac:dyDescent="0.3"/>
  <cols>
    <col min="1" max="1" width="7.44140625" bestFit="1" customWidth="1"/>
    <col min="2" max="2" width="8.44140625" bestFit="1" customWidth="1"/>
    <col min="3" max="3" width="8.6640625" customWidth="1"/>
    <col min="4" max="4" width="30" customWidth="1"/>
    <col min="5" max="10" width="25.33203125" customWidth="1"/>
  </cols>
  <sheetData>
    <row r="1" spans="1:10" ht="42" customHeight="1" x14ac:dyDescent="0.3">
      <c r="A1" s="131" t="s">
        <v>171</v>
      </c>
      <c r="B1" s="131"/>
      <c r="C1" s="131"/>
      <c r="D1" s="131"/>
      <c r="E1" s="131"/>
      <c r="F1" s="131"/>
      <c r="G1" s="131"/>
      <c r="H1" s="131"/>
      <c r="I1" s="131"/>
      <c r="J1" s="131"/>
    </row>
    <row r="2" spans="1:10" ht="17.399999999999999" x14ac:dyDescent="0.3">
      <c r="A2" s="5"/>
      <c r="B2" s="5"/>
      <c r="C2" s="5"/>
      <c r="D2" s="5"/>
      <c r="E2" s="29"/>
      <c r="F2" s="5"/>
      <c r="G2" s="29"/>
      <c r="H2" s="29"/>
      <c r="I2" s="6"/>
      <c r="J2" s="6"/>
    </row>
    <row r="3" spans="1:10" ht="18" customHeight="1" x14ac:dyDescent="0.3">
      <c r="A3" s="131" t="s">
        <v>33</v>
      </c>
      <c r="B3" s="132"/>
      <c r="C3" s="132"/>
      <c r="D3" s="132"/>
      <c r="E3" s="132"/>
      <c r="F3" s="132"/>
      <c r="G3" s="132"/>
      <c r="H3" s="132"/>
      <c r="I3" s="132"/>
      <c r="J3" s="132"/>
    </row>
    <row r="4" spans="1:10" ht="17.399999999999999" x14ac:dyDescent="0.3">
      <c r="A4" s="5"/>
      <c r="B4" s="5"/>
      <c r="C4" s="5"/>
      <c r="D4" s="5"/>
      <c r="E4" s="29"/>
      <c r="F4" s="5"/>
      <c r="G4" s="29"/>
      <c r="H4" s="29"/>
      <c r="I4" s="6"/>
      <c r="J4" s="63"/>
    </row>
    <row r="5" spans="1:10" ht="26.4" x14ac:dyDescent="0.3">
      <c r="A5" s="165" t="s">
        <v>35</v>
      </c>
      <c r="B5" s="166"/>
      <c r="C5" s="167"/>
      <c r="D5" s="24" t="s">
        <v>36</v>
      </c>
      <c r="E5" s="24" t="s">
        <v>160</v>
      </c>
      <c r="F5" s="25" t="s">
        <v>48</v>
      </c>
      <c r="G5" s="25" t="s">
        <v>167</v>
      </c>
      <c r="H5" s="25" t="s">
        <v>174</v>
      </c>
      <c r="I5" s="25" t="s">
        <v>49</v>
      </c>
      <c r="J5" s="25" t="s">
        <v>50</v>
      </c>
    </row>
    <row r="6" spans="1:10" x14ac:dyDescent="0.3">
      <c r="A6" s="79">
        <v>903</v>
      </c>
      <c r="B6" s="80"/>
      <c r="C6" s="81"/>
      <c r="D6" s="24" t="s">
        <v>141</v>
      </c>
      <c r="E6" s="88">
        <v>4647038.33</v>
      </c>
      <c r="F6" s="89">
        <v>14860737.710000001</v>
      </c>
      <c r="G6" s="89">
        <v>-45979.81</v>
      </c>
      <c r="H6" s="89">
        <f>H7+H46+H81+H87+H98+H104+H135+H146</f>
        <v>14814757.75</v>
      </c>
      <c r="I6" s="89">
        <v>2955365.85</v>
      </c>
      <c r="J6" s="89">
        <v>2955365.85</v>
      </c>
    </row>
    <row r="7" spans="1:10" s="83" customFormat="1" ht="39.6" x14ac:dyDescent="0.3">
      <c r="A7" s="162">
        <v>2201</v>
      </c>
      <c r="B7" s="163"/>
      <c r="C7" s="164"/>
      <c r="D7" s="125" t="s">
        <v>58</v>
      </c>
      <c r="E7" s="60">
        <v>2818986.82</v>
      </c>
      <c r="F7" s="82">
        <v>2892121.47</v>
      </c>
      <c r="G7" s="82">
        <v>360175.6</v>
      </c>
      <c r="H7" s="82">
        <f>H9+H15+H20+H39</f>
        <v>3252296.9699999997</v>
      </c>
      <c r="I7" s="82">
        <v>2894585.15</v>
      </c>
      <c r="J7" s="82">
        <v>2894585.15</v>
      </c>
    </row>
    <row r="8" spans="1:10" x14ac:dyDescent="0.3">
      <c r="A8" s="76"/>
      <c r="B8" s="77"/>
      <c r="C8" s="78"/>
      <c r="D8" s="78" t="s">
        <v>142</v>
      </c>
      <c r="E8" s="10"/>
      <c r="F8" s="11"/>
      <c r="G8" s="11"/>
      <c r="H8" s="11"/>
      <c r="I8" s="11"/>
      <c r="J8" s="11"/>
    </row>
    <row r="9" spans="1:10" s="83" customFormat="1" ht="26.4" x14ac:dyDescent="0.3">
      <c r="A9" s="162" t="s">
        <v>59</v>
      </c>
      <c r="B9" s="163"/>
      <c r="C9" s="164"/>
      <c r="D9" s="67" t="s">
        <v>62</v>
      </c>
      <c r="E9" s="60">
        <v>71802.009999999995</v>
      </c>
      <c r="F9" s="82">
        <v>71425.2</v>
      </c>
      <c r="G9" s="82">
        <v>0</v>
      </c>
      <c r="H9" s="82">
        <f>H10</f>
        <v>71425.2</v>
      </c>
      <c r="I9" s="82">
        <v>71802</v>
      </c>
      <c r="J9" s="82">
        <v>71802</v>
      </c>
    </row>
    <row r="10" spans="1:10" ht="26.4" x14ac:dyDescent="0.3">
      <c r="A10" s="159" t="s">
        <v>117</v>
      </c>
      <c r="B10" s="160"/>
      <c r="C10" s="161"/>
      <c r="D10" s="49" t="s">
        <v>118</v>
      </c>
      <c r="E10" s="10">
        <v>71802.009999999995</v>
      </c>
      <c r="F10" s="11">
        <v>71425</v>
      </c>
      <c r="G10" s="11">
        <v>0</v>
      </c>
      <c r="H10" s="11">
        <f>H11</f>
        <v>71425.2</v>
      </c>
      <c r="I10" s="11">
        <v>71802</v>
      </c>
      <c r="J10" s="12">
        <v>71802</v>
      </c>
    </row>
    <row r="11" spans="1:10" x14ac:dyDescent="0.3">
      <c r="A11" s="153">
        <v>3</v>
      </c>
      <c r="B11" s="154"/>
      <c r="C11" s="155"/>
      <c r="D11" s="33" t="s">
        <v>24</v>
      </c>
      <c r="E11" s="10">
        <v>71802.009999999995</v>
      </c>
      <c r="F11" s="11">
        <v>71425</v>
      </c>
      <c r="G11" s="11">
        <v>0</v>
      </c>
      <c r="H11" s="11">
        <f>H12+H13</f>
        <v>71425.2</v>
      </c>
      <c r="I11" s="11">
        <v>71802</v>
      </c>
      <c r="J11" s="12">
        <v>71802</v>
      </c>
    </row>
    <row r="12" spans="1:10" x14ac:dyDescent="0.3">
      <c r="A12" s="156">
        <v>32</v>
      </c>
      <c r="B12" s="157"/>
      <c r="C12" s="158"/>
      <c r="D12" s="33" t="s">
        <v>37</v>
      </c>
      <c r="E12" s="10">
        <v>70474.78</v>
      </c>
      <c r="F12" s="11">
        <v>70115</v>
      </c>
      <c r="G12" s="11">
        <v>142</v>
      </c>
      <c r="H12" s="11">
        <v>70257.31</v>
      </c>
      <c r="I12" s="11">
        <v>70468.14</v>
      </c>
      <c r="J12" s="11">
        <v>70468.14</v>
      </c>
    </row>
    <row r="13" spans="1:10" x14ac:dyDescent="0.3">
      <c r="A13" s="51">
        <v>34</v>
      </c>
      <c r="B13" s="52"/>
      <c r="C13" s="53"/>
      <c r="D13" s="50" t="s">
        <v>61</v>
      </c>
      <c r="E13" s="10">
        <v>1327.21</v>
      </c>
      <c r="F13" s="11">
        <v>1310</v>
      </c>
      <c r="G13" s="11">
        <v>-142</v>
      </c>
      <c r="H13" s="11">
        <v>1167.8900000000001</v>
      </c>
      <c r="I13" s="11">
        <v>1333.86</v>
      </c>
      <c r="J13" s="11">
        <v>1333.86</v>
      </c>
    </row>
    <row r="14" spans="1:10" x14ac:dyDescent="0.3">
      <c r="A14" s="72"/>
      <c r="B14" s="73"/>
      <c r="C14" s="74"/>
      <c r="D14" s="71" t="s">
        <v>142</v>
      </c>
      <c r="E14" s="10"/>
      <c r="F14" s="11"/>
      <c r="G14" s="11"/>
      <c r="H14" s="11"/>
      <c r="I14" s="11"/>
      <c r="J14" s="11"/>
    </row>
    <row r="15" spans="1:10" s="83" customFormat="1" ht="26.4" x14ac:dyDescent="0.3">
      <c r="A15" s="162" t="s">
        <v>63</v>
      </c>
      <c r="B15" s="163"/>
      <c r="C15" s="164"/>
      <c r="D15" s="67" t="s">
        <v>64</v>
      </c>
      <c r="E15" s="60">
        <v>63641.2</v>
      </c>
      <c r="F15" s="82">
        <v>66021.27</v>
      </c>
      <c r="G15" s="82">
        <v>-3320.32</v>
      </c>
      <c r="H15" s="82">
        <v>62700.95</v>
      </c>
      <c r="I15" s="82">
        <v>63541</v>
      </c>
      <c r="J15" s="82">
        <v>63541</v>
      </c>
    </row>
    <row r="16" spans="1:10" ht="24.6" customHeight="1" x14ac:dyDescent="0.3">
      <c r="A16" s="159" t="s">
        <v>117</v>
      </c>
      <c r="B16" s="160"/>
      <c r="C16" s="161"/>
      <c r="D16" s="68" t="s">
        <v>118</v>
      </c>
      <c r="E16" s="10">
        <v>63641.2</v>
      </c>
      <c r="F16" s="11">
        <v>66021</v>
      </c>
      <c r="G16" s="11">
        <v>-3320</v>
      </c>
      <c r="H16" s="11">
        <v>62700.95</v>
      </c>
      <c r="I16" s="82">
        <v>63541</v>
      </c>
      <c r="J16" s="82">
        <v>63541</v>
      </c>
    </row>
    <row r="17" spans="1:10" x14ac:dyDescent="0.3">
      <c r="A17" s="153">
        <v>3</v>
      </c>
      <c r="B17" s="154"/>
      <c r="C17" s="155"/>
      <c r="D17" s="50" t="s">
        <v>24</v>
      </c>
      <c r="E17" s="10">
        <v>63641.2</v>
      </c>
      <c r="F17" s="11">
        <v>66021</v>
      </c>
      <c r="G17" s="11">
        <v>-3320</v>
      </c>
      <c r="H17" s="11">
        <v>62700.95</v>
      </c>
      <c r="I17" s="11">
        <v>63541</v>
      </c>
      <c r="J17" s="11">
        <v>63541</v>
      </c>
    </row>
    <row r="18" spans="1:10" x14ac:dyDescent="0.3">
      <c r="A18" s="156">
        <v>32</v>
      </c>
      <c r="B18" s="157"/>
      <c r="C18" s="158"/>
      <c r="D18" s="50" t="s">
        <v>37</v>
      </c>
      <c r="E18" s="10">
        <v>63641.2</v>
      </c>
      <c r="F18" s="11">
        <v>66021</v>
      </c>
      <c r="G18" s="11">
        <v>-3320</v>
      </c>
      <c r="H18" s="11">
        <v>62700.95</v>
      </c>
      <c r="I18" s="11">
        <v>63541</v>
      </c>
      <c r="J18" s="11">
        <v>63541</v>
      </c>
    </row>
    <row r="19" spans="1:10" x14ac:dyDescent="0.3">
      <c r="A19" s="72"/>
      <c r="B19" s="73"/>
      <c r="C19" s="74"/>
      <c r="D19" s="71" t="s">
        <v>142</v>
      </c>
      <c r="E19" s="10"/>
      <c r="F19" s="11"/>
      <c r="G19" s="11"/>
      <c r="H19" s="11"/>
      <c r="I19" s="11"/>
      <c r="J19" s="11"/>
    </row>
    <row r="20" spans="1:10" s="83" customFormat="1" ht="26.4" x14ac:dyDescent="0.3">
      <c r="A20" s="162" t="s">
        <v>65</v>
      </c>
      <c r="B20" s="163"/>
      <c r="C20" s="164"/>
      <c r="D20" s="67" t="s">
        <v>66</v>
      </c>
      <c r="E20" s="60">
        <v>1313451.57</v>
      </c>
      <c r="F20" s="82">
        <v>1258275</v>
      </c>
      <c r="G20" s="82">
        <v>302092.82</v>
      </c>
      <c r="H20" s="82">
        <f>H21+H27+H30+H35</f>
        <v>1560367.82</v>
      </c>
      <c r="I20" s="82">
        <v>1266356.1000000001</v>
      </c>
      <c r="J20" s="82">
        <v>1266356.1000000001</v>
      </c>
    </row>
    <row r="21" spans="1:10" x14ac:dyDescent="0.3">
      <c r="A21" s="159" t="s">
        <v>119</v>
      </c>
      <c r="B21" s="160"/>
      <c r="C21" s="161"/>
      <c r="D21" s="54" t="s">
        <v>120</v>
      </c>
      <c r="E21" s="10">
        <v>1309522.8999999999</v>
      </c>
      <c r="F21" s="11">
        <v>1252325</v>
      </c>
      <c r="G21" s="11">
        <v>300470.32</v>
      </c>
      <c r="H21" s="11">
        <f>H22</f>
        <v>1552795.32</v>
      </c>
      <c r="I21" s="11">
        <v>1264205.98</v>
      </c>
      <c r="J21" s="11">
        <v>1264205.98</v>
      </c>
    </row>
    <row r="22" spans="1:10" x14ac:dyDescent="0.3">
      <c r="A22" s="153">
        <v>3</v>
      </c>
      <c r="B22" s="154"/>
      <c r="C22" s="155"/>
      <c r="D22" s="50" t="s">
        <v>24</v>
      </c>
      <c r="E22" s="10">
        <v>1309522.8999999999</v>
      </c>
      <c r="F22" s="11">
        <v>1252325</v>
      </c>
      <c r="G22" s="11">
        <v>300470</v>
      </c>
      <c r="H22" s="11">
        <f>SUM(H23:H26)</f>
        <v>1552795.32</v>
      </c>
      <c r="I22" s="11">
        <v>1264205.98</v>
      </c>
      <c r="J22" s="11">
        <v>1264205.98</v>
      </c>
    </row>
    <row r="23" spans="1:10" x14ac:dyDescent="0.3">
      <c r="A23" s="156">
        <v>31</v>
      </c>
      <c r="B23" s="157"/>
      <c r="C23" s="158"/>
      <c r="D23" s="50" t="s">
        <v>25</v>
      </c>
      <c r="E23" s="10">
        <v>19627.2</v>
      </c>
      <c r="F23" s="11">
        <v>19150</v>
      </c>
      <c r="G23" s="11">
        <v>1938</v>
      </c>
      <c r="H23" s="11">
        <v>21087.5</v>
      </c>
      <c r="I23" s="11">
        <v>19483.71</v>
      </c>
      <c r="J23" s="11">
        <v>19483.71</v>
      </c>
    </row>
    <row r="24" spans="1:10" x14ac:dyDescent="0.3">
      <c r="A24" s="156">
        <v>32</v>
      </c>
      <c r="B24" s="157"/>
      <c r="C24" s="158"/>
      <c r="D24" s="50" t="s">
        <v>37</v>
      </c>
      <c r="E24" s="10">
        <v>1288142.19</v>
      </c>
      <c r="F24" s="11">
        <v>1231465</v>
      </c>
      <c r="G24" s="11">
        <v>298132</v>
      </c>
      <c r="H24" s="11">
        <v>1529596.5</v>
      </c>
      <c r="I24" s="11">
        <v>1243260.99</v>
      </c>
      <c r="J24" s="11">
        <v>1243260.99</v>
      </c>
    </row>
    <row r="25" spans="1:10" x14ac:dyDescent="0.3">
      <c r="A25" s="51">
        <v>34</v>
      </c>
      <c r="B25" s="52"/>
      <c r="C25" s="53"/>
      <c r="D25" s="50" t="s">
        <v>61</v>
      </c>
      <c r="E25" s="10">
        <v>1753.52</v>
      </c>
      <c r="F25" s="11">
        <v>1710</v>
      </c>
      <c r="G25" s="11">
        <v>400</v>
      </c>
      <c r="H25" s="11">
        <v>2110</v>
      </c>
      <c r="I25" s="11">
        <v>1461.28</v>
      </c>
      <c r="J25" s="11">
        <v>1461.28</v>
      </c>
    </row>
    <row r="26" spans="1:10" ht="26.4" x14ac:dyDescent="0.3">
      <c r="A26" s="120">
        <v>37</v>
      </c>
      <c r="B26" s="121"/>
      <c r="C26" s="122"/>
      <c r="D26" s="119" t="s">
        <v>175</v>
      </c>
      <c r="E26" s="10">
        <v>0</v>
      </c>
      <c r="F26" s="11">
        <v>0</v>
      </c>
      <c r="G26" s="11">
        <v>1</v>
      </c>
      <c r="H26" s="11">
        <v>1.32</v>
      </c>
      <c r="I26" s="11"/>
      <c r="J26" s="11"/>
    </row>
    <row r="27" spans="1:10" ht="26.4" customHeight="1" x14ac:dyDescent="0.3">
      <c r="A27" s="159" t="s">
        <v>168</v>
      </c>
      <c r="B27" s="160"/>
      <c r="C27" s="161"/>
      <c r="D27" s="54" t="s">
        <v>121</v>
      </c>
      <c r="E27" s="10">
        <v>1207.78</v>
      </c>
      <c r="F27" s="11">
        <v>1500</v>
      </c>
      <c r="G27" s="11">
        <v>23</v>
      </c>
      <c r="H27" s="11">
        <v>1522.5</v>
      </c>
      <c r="I27" s="11">
        <v>1061.78</v>
      </c>
      <c r="J27" s="11">
        <v>1061.78</v>
      </c>
    </row>
    <row r="28" spans="1:10" x14ac:dyDescent="0.3">
      <c r="A28" s="153">
        <v>3</v>
      </c>
      <c r="B28" s="154"/>
      <c r="C28" s="155"/>
      <c r="D28" s="50" t="s">
        <v>24</v>
      </c>
      <c r="E28" s="10">
        <v>1207.78</v>
      </c>
      <c r="F28" s="11">
        <v>1500</v>
      </c>
      <c r="G28" s="11">
        <v>23</v>
      </c>
      <c r="H28" s="11">
        <v>1522.5</v>
      </c>
      <c r="I28" s="11">
        <v>1061.78</v>
      </c>
      <c r="J28" s="11">
        <v>1061.78</v>
      </c>
    </row>
    <row r="29" spans="1:10" x14ac:dyDescent="0.3">
      <c r="A29" s="156">
        <v>32</v>
      </c>
      <c r="B29" s="157"/>
      <c r="C29" s="158"/>
      <c r="D29" s="50" t="s">
        <v>37</v>
      </c>
      <c r="E29" s="10">
        <v>1207.78</v>
      </c>
      <c r="F29" s="11">
        <v>1500</v>
      </c>
      <c r="G29" s="11">
        <v>23</v>
      </c>
      <c r="H29" s="11">
        <v>1522.5</v>
      </c>
      <c r="I29" s="11">
        <v>1061.78</v>
      </c>
      <c r="J29" s="11">
        <v>1061.78</v>
      </c>
    </row>
    <row r="30" spans="1:10" x14ac:dyDescent="0.3">
      <c r="A30" s="159" t="s">
        <v>122</v>
      </c>
      <c r="B30" s="160"/>
      <c r="C30" s="161"/>
      <c r="D30" s="54" t="s">
        <v>123</v>
      </c>
      <c r="E30" s="10">
        <v>2482.08</v>
      </c>
      <c r="F30" s="11">
        <v>4300</v>
      </c>
      <c r="G30" s="11">
        <v>1600</v>
      </c>
      <c r="H30" s="11">
        <v>5900</v>
      </c>
      <c r="I30" s="11">
        <v>929.05</v>
      </c>
      <c r="J30" s="11">
        <v>929.05</v>
      </c>
    </row>
    <row r="31" spans="1:10" x14ac:dyDescent="0.3">
      <c r="A31" s="153">
        <v>3</v>
      </c>
      <c r="B31" s="154"/>
      <c r="C31" s="155"/>
      <c r="D31" s="50" t="s">
        <v>24</v>
      </c>
      <c r="E31" s="10">
        <v>663.61</v>
      </c>
      <c r="F31" s="11">
        <v>4300</v>
      </c>
      <c r="G31" s="11">
        <v>0</v>
      </c>
      <c r="H31" s="11">
        <v>4300</v>
      </c>
      <c r="I31" s="11">
        <v>929.05</v>
      </c>
      <c r="J31" s="11">
        <v>929.05</v>
      </c>
    </row>
    <row r="32" spans="1:10" x14ac:dyDescent="0.3">
      <c r="A32" s="156">
        <v>32</v>
      </c>
      <c r="B32" s="157"/>
      <c r="C32" s="158"/>
      <c r="D32" s="50" t="s">
        <v>37</v>
      </c>
      <c r="E32" s="10">
        <v>663.61</v>
      </c>
      <c r="F32" s="11">
        <v>4300</v>
      </c>
      <c r="G32" s="11">
        <v>0</v>
      </c>
      <c r="H32" s="11">
        <v>4300</v>
      </c>
      <c r="I32" s="11">
        <v>929.05</v>
      </c>
      <c r="J32" s="11">
        <v>929.05</v>
      </c>
    </row>
    <row r="33" spans="1:10" ht="26.4" x14ac:dyDescent="0.3">
      <c r="A33" s="64">
        <v>4</v>
      </c>
      <c r="B33" s="65"/>
      <c r="C33" s="66"/>
      <c r="D33" s="119" t="s">
        <v>26</v>
      </c>
      <c r="E33" s="10">
        <v>1818.46</v>
      </c>
      <c r="F33" s="11">
        <v>0</v>
      </c>
      <c r="G33" s="11">
        <v>1600</v>
      </c>
      <c r="H33" s="11">
        <v>1600</v>
      </c>
      <c r="I33" s="11">
        <v>0</v>
      </c>
      <c r="J33" s="11">
        <v>0</v>
      </c>
    </row>
    <row r="34" spans="1:10" ht="26.4" x14ac:dyDescent="0.3">
      <c r="A34" s="64">
        <v>42</v>
      </c>
      <c r="B34" s="65"/>
      <c r="C34" s="66"/>
      <c r="D34" s="119" t="s">
        <v>54</v>
      </c>
      <c r="E34" s="10">
        <v>1818.43</v>
      </c>
      <c r="F34" s="11">
        <v>0</v>
      </c>
      <c r="G34" s="11">
        <v>1600</v>
      </c>
      <c r="H34" s="11">
        <v>1600</v>
      </c>
      <c r="I34" s="11">
        <v>0</v>
      </c>
      <c r="J34" s="11">
        <v>0</v>
      </c>
    </row>
    <row r="35" spans="1:10" ht="26.4" x14ac:dyDescent="0.3">
      <c r="A35" s="159" t="s">
        <v>124</v>
      </c>
      <c r="B35" s="160"/>
      <c r="C35" s="161"/>
      <c r="D35" s="54" t="s">
        <v>125</v>
      </c>
      <c r="E35" s="10">
        <v>238.82</v>
      </c>
      <c r="F35" s="11">
        <v>150</v>
      </c>
      <c r="G35" s="11">
        <v>0</v>
      </c>
      <c r="H35" s="11">
        <v>150</v>
      </c>
      <c r="I35" s="11">
        <v>159.26</v>
      </c>
      <c r="J35" s="11">
        <v>159.26</v>
      </c>
    </row>
    <row r="36" spans="1:10" x14ac:dyDescent="0.3">
      <c r="A36" s="153">
        <v>3</v>
      </c>
      <c r="B36" s="154"/>
      <c r="C36" s="155"/>
      <c r="D36" s="71" t="s">
        <v>24</v>
      </c>
      <c r="E36" s="10">
        <v>238.82</v>
      </c>
      <c r="F36" s="11">
        <v>150</v>
      </c>
      <c r="G36" s="11">
        <v>0</v>
      </c>
      <c r="H36" s="11">
        <v>150</v>
      </c>
      <c r="I36" s="11">
        <v>159.26</v>
      </c>
      <c r="J36" s="11">
        <v>159.26</v>
      </c>
    </row>
    <row r="37" spans="1:10" x14ac:dyDescent="0.3">
      <c r="A37" s="156">
        <v>32</v>
      </c>
      <c r="B37" s="157"/>
      <c r="C37" s="158"/>
      <c r="D37" s="71" t="s">
        <v>37</v>
      </c>
      <c r="E37" s="10">
        <v>238.82</v>
      </c>
      <c r="F37" s="11">
        <v>150</v>
      </c>
      <c r="G37" s="11">
        <v>0</v>
      </c>
      <c r="H37" s="11">
        <v>150</v>
      </c>
      <c r="I37" s="11">
        <v>159.26</v>
      </c>
      <c r="J37" s="11">
        <v>159.26</v>
      </c>
    </row>
    <row r="38" spans="1:10" x14ac:dyDescent="0.3">
      <c r="A38" s="72"/>
      <c r="B38" s="73"/>
      <c r="C38" s="74"/>
      <c r="D38" s="71" t="s">
        <v>142</v>
      </c>
      <c r="E38" s="10"/>
      <c r="F38" s="11"/>
      <c r="G38" s="11"/>
      <c r="H38" s="11"/>
      <c r="I38" s="11"/>
      <c r="J38" s="11"/>
    </row>
    <row r="39" spans="1:10" s="83" customFormat="1" ht="26.4" x14ac:dyDescent="0.3">
      <c r="A39" s="162" t="s">
        <v>67</v>
      </c>
      <c r="B39" s="163"/>
      <c r="C39" s="164"/>
      <c r="D39" s="78" t="s">
        <v>68</v>
      </c>
      <c r="E39" s="60">
        <v>1370092.04</v>
      </c>
      <c r="F39" s="82">
        <v>1496400</v>
      </c>
      <c r="G39" s="82">
        <v>61403.1</v>
      </c>
      <c r="H39" s="82">
        <f>H40</f>
        <v>1557803</v>
      </c>
      <c r="I39" s="82">
        <v>1492886.06</v>
      </c>
      <c r="J39" s="82">
        <v>1492886.06</v>
      </c>
    </row>
    <row r="40" spans="1:10" ht="39.6" x14ac:dyDescent="0.3">
      <c r="A40" s="159" t="s">
        <v>75</v>
      </c>
      <c r="B40" s="160"/>
      <c r="C40" s="161"/>
      <c r="D40" s="54" t="s">
        <v>126</v>
      </c>
      <c r="E40" s="10">
        <v>1370092.04</v>
      </c>
      <c r="F40" s="11">
        <v>1496400</v>
      </c>
      <c r="G40" s="11">
        <v>61403.1</v>
      </c>
      <c r="H40" s="11">
        <f>H41</f>
        <v>1557803</v>
      </c>
      <c r="I40" s="11">
        <v>1492886.06</v>
      </c>
      <c r="J40" s="11">
        <v>1492886.06</v>
      </c>
    </row>
    <row r="41" spans="1:10" x14ac:dyDescent="0.3">
      <c r="A41" s="153">
        <v>3</v>
      </c>
      <c r="B41" s="154"/>
      <c r="C41" s="155"/>
      <c r="D41" s="50" t="s">
        <v>24</v>
      </c>
      <c r="E41" s="10">
        <v>1370092.04</v>
      </c>
      <c r="F41" s="11">
        <v>1496400</v>
      </c>
      <c r="G41" s="11">
        <v>61403</v>
      </c>
      <c r="H41" s="11">
        <v>1557803</v>
      </c>
      <c r="I41" s="11">
        <v>1492886.06</v>
      </c>
      <c r="J41" s="11">
        <v>1492886.06</v>
      </c>
    </row>
    <row r="42" spans="1:10" x14ac:dyDescent="0.3">
      <c r="A42" s="156">
        <v>31</v>
      </c>
      <c r="B42" s="157"/>
      <c r="C42" s="158"/>
      <c r="D42" s="50" t="s">
        <v>25</v>
      </c>
      <c r="E42" s="10">
        <v>1347838.02</v>
      </c>
      <c r="F42" s="11">
        <v>1487950</v>
      </c>
      <c r="G42" s="11">
        <v>58716</v>
      </c>
      <c r="H42" s="11">
        <v>1546666</v>
      </c>
      <c r="I42" s="11">
        <v>1485101.86</v>
      </c>
      <c r="J42" s="11">
        <v>1485101.86</v>
      </c>
    </row>
    <row r="43" spans="1:10" x14ac:dyDescent="0.3">
      <c r="A43" s="156">
        <v>32</v>
      </c>
      <c r="B43" s="157"/>
      <c r="C43" s="158"/>
      <c r="D43" s="50" t="s">
        <v>37</v>
      </c>
      <c r="E43" s="10">
        <v>16729.759999999998</v>
      </c>
      <c r="F43" s="11">
        <v>8440</v>
      </c>
      <c r="G43" s="11">
        <v>1795</v>
      </c>
      <c r="H43" s="11">
        <v>10234.6</v>
      </c>
      <c r="I43" s="11">
        <v>7359.48</v>
      </c>
      <c r="J43" s="11">
        <v>7359.48</v>
      </c>
    </row>
    <row r="44" spans="1:10" x14ac:dyDescent="0.3">
      <c r="A44" s="51">
        <v>34</v>
      </c>
      <c r="B44" s="52"/>
      <c r="C44" s="53"/>
      <c r="D44" s="50" t="s">
        <v>61</v>
      </c>
      <c r="E44" s="10">
        <v>3981.65</v>
      </c>
      <c r="F44" s="11">
        <v>10</v>
      </c>
      <c r="G44" s="11">
        <v>-7</v>
      </c>
      <c r="H44" s="11">
        <v>2.5</v>
      </c>
      <c r="I44" s="11">
        <v>424.71</v>
      </c>
      <c r="J44" s="11">
        <v>424.71</v>
      </c>
    </row>
    <row r="45" spans="1:10" ht="39.6" x14ac:dyDescent="0.3">
      <c r="A45" s="112">
        <v>37</v>
      </c>
      <c r="B45" s="113"/>
      <c r="C45" s="114"/>
      <c r="D45" s="111" t="s">
        <v>166</v>
      </c>
      <c r="E45" s="10">
        <v>1542.61</v>
      </c>
      <c r="F45" s="11">
        <v>0</v>
      </c>
      <c r="G45" s="11">
        <v>900</v>
      </c>
      <c r="H45" s="11">
        <v>900</v>
      </c>
      <c r="I45" s="11"/>
      <c r="J45" s="11"/>
    </row>
    <row r="46" spans="1:10" s="83" customFormat="1" ht="26.4" x14ac:dyDescent="0.3">
      <c r="A46" s="162">
        <v>2301</v>
      </c>
      <c r="B46" s="163"/>
      <c r="C46" s="164"/>
      <c r="D46" s="125" t="s">
        <v>70</v>
      </c>
      <c r="E46" s="60">
        <v>18644.09</v>
      </c>
      <c r="F46" s="82">
        <v>22126.240000000002</v>
      </c>
      <c r="G46" s="82">
        <v>2020.95</v>
      </c>
      <c r="H46" s="82">
        <f>H48+H53+H60+H66+H70+H77</f>
        <v>24192.49</v>
      </c>
      <c r="I46" s="82"/>
      <c r="J46" s="128"/>
    </row>
    <row r="47" spans="1:10" x14ac:dyDescent="0.3">
      <c r="A47" s="76"/>
      <c r="B47" s="77"/>
      <c r="C47" s="78"/>
      <c r="D47" s="71" t="s">
        <v>143</v>
      </c>
      <c r="E47" s="10"/>
      <c r="F47" s="11"/>
      <c r="G47" s="11"/>
      <c r="H47" s="11"/>
      <c r="I47" s="11"/>
      <c r="J47" s="12"/>
    </row>
    <row r="48" spans="1:10" s="83" customFormat="1" ht="27.6" customHeight="1" x14ac:dyDescent="0.3">
      <c r="A48" s="162" t="s">
        <v>110</v>
      </c>
      <c r="B48" s="163"/>
      <c r="C48" s="164"/>
      <c r="D48" s="125" t="s">
        <v>111</v>
      </c>
      <c r="E48" s="60">
        <v>8015.66</v>
      </c>
      <c r="F48" s="82">
        <v>15488.37</v>
      </c>
      <c r="G48" s="82">
        <v>-4261</v>
      </c>
      <c r="H48" s="82">
        <v>11227.37</v>
      </c>
      <c r="I48" s="82">
        <v>12507</v>
      </c>
      <c r="J48" s="82">
        <v>12507</v>
      </c>
    </row>
    <row r="49" spans="1:10" ht="26.4" x14ac:dyDescent="0.3">
      <c r="A49" s="159" t="s">
        <v>60</v>
      </c>
      <c r="B49" s="160"/>
      <c r="C49" s="161"/>
      <c r="D49" s="68" t="s">
        <v>127</v>
      </c>
      <c r="E49" s="10">
        <v>8015.66</v>
      </c>
      <c r="F49" s="11">
        <v>15488.37</v>
      </c>
      <c r="G49" s="11">
        <v>-4261</v>
      </c>
      <c r="H49" s="11">
        <v>11227.37</v>
      </c>
      <c r="I49" s="11">
        <v>12507</v>
      </c>
      <c r="J49" s="11">
        <v>12507</v>
      </c>
    </row>
    <row r="50" spans="1:10" x14ac:dyDescent="0.3">
      <c r="A50" s="153">
        <v>3</v>
      </c>
      <c r="B50" s="154"/>
      <c r="C50" s="155"/>
      <c r="D50" s="70" t="s">
        <v>24</v>
      </c>
      <c r="E50" s="10">
        <v>6624.06</v>
      </c>
      <c r="F50" s="11">
        <v>15488.37</v>
      </c>
      <c r="G50" s="11">
        <v>-4261</v>
      </c>
      <c r="H50" s="11">
        <v>11227.37</v>
      </c>
      <c r="I50" s="11">
        <v>12507</v>
      </c>
      <c r="J50" s="11">
        <v>12507</v>
      </c>
    </row>
    <row r="51" spans="1:10" x14ac:dyDescent="0.3">
      <c r="A51" s="156">
        <v>32</v>
      </c>
      <c r="B51" s="157"/>
      <c r="C51" s="158"/>
      <c r="D51" s="70" t="s">
        <v>37</v>
      </c>
      <c r="E51" s="10">
        <v>6624.06</v>
      </c>
      <c r="F51" s="11">
        <v>15488</v>
      </c>
      <c r="G51" s="11">
        <v>-4261</v>
      </c>
      <c r="H51" s="11">
        <v>11227.37</v>
      </c>
      <c r="I51" s="11">
        <v>12507</v>
      </c>
      <c r="J51" s="11">
        <v>12507</v>
      </c>
    </row>
    <row r="52" spans="1:10" x14ac:dyDescent="0.3">
      <c r="A52" s="72"/>
      <c r="B52" s="73"/>
      <c r="C52" s="74"/>
      <c r="D52" s="71" t="s">
        <v>144</v>
      </c>
      <c r="E52" s="10"/>
      <c r="F52" s="11"/>
      <c r="G52" s="11"/>
      <c r="H52" s="11"/>
      <c r="I52" s="11"/>
      <c r="J52" s="11"/>
    </row>
    <row r="53" spans="1:10" s="83" customFormat="1" ht="26.4" x14ac:dyDescent="0.3">
      <c r="A53" s="162" t="s">
        <v>71</v>
      </c>
      <c r="B53" s="163"/>
      <c r="C53" s="164"/>
      <c r="D53" s="125" t="s">
        <v>72</v>
      </c>
      <c r="E53" s="60">
        <v>973.7</v>
      </c>
      <c r="F53" s="82">
        <v>225</v>
      </c>
      <c r="G53" s="82">
        <v>0</v>
      </c>
      <c r="H53" s="82">
        <v>225</v>
      </c>
      <c r="I53" s="82">
        <v>0</v>
      </c>
      <c r="J53" s="82">
        <v>0</v>
      </c>
    </row>
    <row r="54" spans="1:10" ht="26.4" x14ac:dyDescent="0.3">
      <c r="A54" s="159" t="s">
        <v>60</v>
      </c>
      <c r="B54" s="160"/>
      <c r="C54" s="161"/>
      <c r="D54" s="68" t="s">
        <v>127</v>
      </c>
      <c r="E54" s="10">
        <v>943.7</v>
      </c>
      <c r="F54" s="11">
        <v>225</v>
      </c>
      <c r="G54" s="11">
        <v>0</v>
      </c>
      <c r="H54" s="11">
        <v>225</v>
      </c>
      <c r="I54" s="11">
        <v>0</v>
      </c>
      <c r="J54" s="11">
        <v>0</v>
      </c>
    </row>
    <row r="55" spans="1:10" x14ac:dyDescent="0.3">
      <c r="A55" s="153">
        <v>3</v>
      </c>
      <c r="B55" s="154"/>
      <c r="C55" s="155"/>
      <c r="D55" s="56" t="s">
        <v>24</v>
      </c>
      <c r="E55" s="10">
        <v>943.7</v>
      </c>
      <c r="F55" s="11">
        <v>225</v>
      </c>
      <c r="G55" s="11">
        <v>0</v>
      </c>
      <c r="H55" s="11">
        <v>225</v>
      </c>
      <c r="I55" s="11">
        <v>0</v>
      </c>
      <c r="J55" s="11">
        <v>0</v>
      </c>
    </row>
    <row r="56" spans="1:10" x14ac:dyDescent="0.3">
      <c r="A56" s="84">
        <v>31</v>
      </c>
      <c r="B56" s="69"/>
      <c r="C56" s="70"/>
      <c r="D56" s="70" t="s">
        <v>25</v>
      </c>
      <c r="E56" s="10">
        <v>53.09</v>
      </c>
      <c r="F56" s="11">
        <v>0</v>
      </c>
      <c r="G56" s="11">
        <v>0</v>
      </c>
      <c r="H56" s="11">
        <v>0</v>
      </c>
      <c r="I56" s="11">
        <v>0</v>
      </c>
      <c r="J56" s="11">
        <v>0</v>
      </c>
    </row>
    <row r="57" spans="1:10" x14ac:dyDescent="0.3">
      <c r="A57" s="156">
        <v>32</v>
      </c>
      <c r="B57" s="157"/>
      <c r="C57" s="158"/>
      <c r="D57" s="56" t="s">
        <v>37</v>
      </c>
      <c r="E57" s="10">
        <v>784.43</v>
      </c>
      <c r="F57" s="11">
        <v>225</v>
      </c>
      <c r="G57" s="11">
        <v>0</v>
      </c>
      <c r="H57" s="11">
        <v>225</v>
      </c>
      <c r="I57" s="11">
        <v>0</v>
      </c>
      <c r="J57" s="11">
        <v>0</v>
      </c>
    </row>
    <row r="58" spans="1:10" ht="26.4" x14ac:dyDescent="0.3">
      <c r="A58" s="64">
        <v>36</v>
      </c>
      <c r="B58" s="65"/>
      <c r="C58" s="66"/>
      <c r="D58" s="70" t="s">
        <v>87</v>
      </c>
      <c r="E58" s="10">
        <v>106.18</v>
      </c>
      <c r="F58" s="11">
        <v>0</v>
      </c>
      <c r="G58" s="11">
        <v>0</v>
      </c>
      <c r="H58" s="11">
        <v>0</v>
      </c>
      <c r="I58" s="11">
        <v>0</v>
      </c>
      <c r="J58" s="11">
        <v>0</v>
      </c>
    </row>
    <row r="59" spans="1:10" x14ac:dyDescent="0.3">
      <c r="A59" s="72"/>
      <c r="B59" s="73"/>
      <c r="C59" s="74"/>
      <c r="D59" s="71" t="s">
        <v>144</v>
      </c>
      <c r="E59" s="10"/>
      <c r="F59" s="11"/>
      <c r="G59" s="11"/>
      <c r="H59" s="11"/>
      <c r="I59" s="11"/>
      <c r="J59" s="11"/>
    </row>
    <row r="60" spans="1:10" s="83" customFormat="1" ht="26.4" x14ac:dyDescent="0.3">
      <c r="A60" s="162" t="s">
        <v>73</v>
      </c>
      <c r="B60" s="163"/>
      <c r="C60" s="164"/>
      <c r="D60" s="125" t="s">
        <v>74</v>
      </c>
      <c r="E60" s="60">
        <v>4791</v>
      </c>
      <c r="F60" s="82">
        <v>1925.55</v>
      </c>
      <c r="G60" s="82">
        <v>5791.07</v>
      </c>
      <c r="H60" s="82">
        <v>7716.62</v>
      </c>
      <c r="I60" s="82">
        <v>0</v>
      </c>
      <c r="J60" s="128">
        <v>0</v>
      </c>
    </row>
    <row r="61" spans="1:10" ht="26.4" x14ac:dyDescent="0.3">
      <c r="A61" s="159" t="s">
        <v>60</v>
      </c>
      <c r="B61" s="160"/>
      <c r="C61" s="161"/>
      <c r="D61" s="68" t="s">
        <v>127</v>
      </c>
      <c r="E61" s="10">
        <v>4791</v>
      </c>
      <c r="F61" s="11">
        <v>1926</v>
      </c>
      <c r="G61" s="11">
        <v>5791</v>
      </c>
      <c r="H61" s="11">
        <v>7716.62</v>
      </c>
      <c r="I61" s="11">
        <v>0</v>
      </c>
      <c r="J61" s="12">
        <v>0</v>
      </c>
    </row>
    <row r="62" spans="1:10" x14ac:dyDescent="0.3">
      <c r="A62" s="153">
        <v>3</v>
      </c>
      <c r="B62" s="154"/>
      <c r="C62" s="155"/>
      <c r="D62" s="56" t="s">
        <v>24</v>
      </c>
      <c r="E62" s="10">
        <v>4791</v>
      </c>
      <c r="F62" s="11">
        <v>1926</v>
      </c>
      <c r="G62" s="11">
        <v>5791</v>
      </c>
      <c r="H62" s="11">
        <f>H63+H64</f>
        <v>7716.62</v>
      </c>
      <c r="I62" s="11">
        <v>0</v>
      </c>
      <c r="J62" s="12">
        <v>0</v>
      </c>
    </row>
    <row r="63" spans="1:10" x14ac:dyDescent="0.3">
      <c r="A63" s="109">
        <v>31</v>
      </c>
      <c r="B63" s="110"/>
      <c r="C63" s="111"/>
      <c r="D63" s="111" t="s">
        <v>25</v>
      </c>
      <c r="E63" s="10">
        <v>4579.2299999999996</v>
      </c>
      <c r="F63" s="11">
        <v>1805</v>
      </c>
      <c r="G63" s="11">
        <v>5665</v>
      </c>
      <c r="H63" s="11">
        <v>7469.89</v>
      </c>
      <c r="I63" s="11"/>
      <c r="J63" s="12"/>
    </row>
    <row r="64" spans="1:10" x14ac:dyDescent="0.3">
      <c r="A64" s="156">
        <v>32</v>
      </c>
      <c r="B64" s="157"/>
      <c r="C64" s="158"/>
      <c r="D64" s="56" t="s">
        <v>37</v>
      </c>
      <c r="E64" s="10">
        <v>212.36</v>
      </c>
      <c r="F64" s="11">
        <v>120</v>
      </c>
      <c r="G64" s="11">
        <v>127</v>
      </c>
      <c r="H64" s="11">
        <v>246.73</v>
      </c>
      <c r="I64" s="11">
        <v>0</v>
      </c>
      <c r="J64" s="12">
        <v>0</v>
      </c>
    </row>
    <row r="65" spans="1:10" ht="18" customHeight="1" x14ac:dyDescent="0.3">
      <c r="A65" s="72"/>
      <c r="B65" s="73"/>
      <c r="C65" s="74"/>
      <c r="D65" s="115" t="s">
        <v>142</v>
      </c>
      <c r="E65" s="10"/>
      <c r="F65" s="11"/>
      <c r="G65" s="11"/>
      <c r="H65" s="11"/>
      <c r="I65" s="11"/>
      <c r="J65" s="12"/>
    </row>
    <row r="66" spans="1:10" s="83" customFormat="1" ht="18" customHeight="1" x14ac:dyDescent="0.3">
      <c r="A66" s="162" t="s">
        <v>161</v>
      </c>
      <c r="B66" s="163"/>
      <c r="C66" s="164"/>
      <c r="D66" s="125" t="s">
        <v>162</v>
      </c>
      <c r="E66" s="60">
        <v>0</v>
      </c>
      <c r="F66" s="82">
        <v>2000</v>
      </c>
      <c r="G66" s="82">
        <v>0</v>
      </c>
      <c r="H66" s="82">
        <v>2000</v>
      </c>
      <c r="I66" s="82"/>
      <c r="J66" s="128"/>
    </row>
    <row r="67" spans="1:10" ht="27" customHeight="1" x14ac:dyDescent="0.3">
      <c r="A67" s="159" t="s">
        <v>115</v>
      </c>
      <c r="B67" s="160"/>
      <c r="C67" s="161"/>
      <c r="D67" s="108" t="s">
        <v>132</v>
      </c>
      <c r="E67" s="10">
        <v>0</v>
      </c>
      <c r="F67" s="11">
        <v>2000</v>
      </c>
      <c r="G67" s="11">
        <v>0</v>
      </c>
      <c r="H67" s="11">
        <v>2000</v>
      </c>
      <c r="I67" s="11"/>
      <c r="J67" s="12"/>
    </row>
    <row r="68" spans="1:10" x14ac:dyDescent="0.3">
      <c r="A68" s="153">
        <v>3</v>
      </c>
      <c r="B68" s="154"/>
      <c r="C68" s="155"/>
      <c r="D68" s="108" t="s">
        <v>24</v>
      </c>
      <c r="E68" s="10">
        <v>0</v>
      </c>
      <c r="F68" s="11">
        <v>2000</v>
      </c>
      <c r="G68" s="11">
        <v>0</v>
      </c>
      <c r="H68" s="11">
        <v>2000</v>
      </c>
      <c r="I68" s="11"/>
      <c r="J68" s="12"/>
    </row>
    <row r="69" spans="1:10" x14ac:dyDescent="0.3">
      <c r="A69" s="156">
        <v>32</v>
      </c>
      <c r="B69" s="157"/>
      <c r="C69" s="158"/>
      <c r="D69" s="108" t="s">
        <v>37</v>
      </c>
      <c r="E69" s="10">
        <v>0</v>
      </c>
      <c r="F69" s="11">
        <v>2000</v>
      </c>
      <c r="G69" s="11">
        <v>0</v>
      </c>
      <c r="H69" s="11">
        <v>2000</v>
      </c>
      <c r="I69" s="11"/>
      <c r="J69" s="12"/>
    </row>
    <row r="70" spans="1:10" s="83" customFormat="1" ht="26.4" x14ac:dyDescent="0.3">
      <c r="A70" s="162" t="s">
        <v>76</v>
      </c>
      <c r="B70" s="163"/>
      <c r="C70" s="164"/>
      <c r="D70" s="125" t="s">
        <v>77</v>
      </c>
      <c r="E70" s="60">
        <v>1327.22</v>
      </c>
      <c r="F70" s="82">
        <v>1327</v>
      </c>
      <c r="G70" s="82">
        <v>0</v>
      </c>
      <c r="H70" s="82">
        <v>1327</v>
      </c>
      <c r="I70" s="82">
        <v>1327</v>
      </c>
      <c r="J70" s="82">
        <v>1327</v>
      </c>
    </row>
    <row r="71" spans="1:10" ht="26.4" x14ac:dyDescent="0.3">
      <c r="A71" s="159" t="s">
        <v>60</v>
      </c>
      <c r="B71" s="160"/>
      <c r="C71" s="161"/>
      <c r="D71" s="55" t="s">
        <v>128</v>
      </c>
      <c r="E71" s="10">
        <v>1327.22</v>
      </c>
      <c r="F71" s="11">
        <v>1327</v>
      </c>
      <c r="G71" s="11">
        <v>0</v>
      </c>
      <c r="H71" s="11">
        <v>1327</v>
      </c>
      <c r="I71" s="11">
        <v>1327</v>
      </c>
      <c r="J71" s="11">
        <v>1327</v>
      </c>
    </row>
    <row r="72" spans="1:10" x14ac:dyDescent="0.3">
      <c r="A72" s="153">
        <v>3</v>
      </c>
      <c r="B72" s="154"/>
      <c r="C72" s="155"/>
      <c r="D72" s="56" t="s">
        <v>24</v>
      </c>
      <c r="E72" s="10">
        <v>1327.22</v>
      </c>
      <c r="F72" s="11">
        <v>1199</v>
      </c>
      <c r="G72" s="11">
        <v>0</v>
      </c>
      <c r="H72" s="11">
        <v>1199</v>
      </c>
      <c r="I72" s="11">
        <v>1327</v>
      </c>
      <c r="J72" s="11">
        <v>1327</v>
      </c>
    </row>
    <row r="73" spans="1:10" x14ac:dyDescent="0.3">
      <c r="A73" s="156">
        <v>32</v>
      </c>
      <c r="B73" s="157"/>
      <c r="C73" s="158"/>
      <c r="D73" s="56" t="s">
        <v>37</v>
      </c>
      <c r="E73" s="10">
        <v>1327.22</v>
      </c>
      <c r="F73" s="11">
        <v>1199</v>
      </c>
      <c r="G73" s="11">
        <v>0</v>
      </c>
      <c r="H73" s="11">
        <v>1199</v>
      </c>
      <c r="I73" s="11">
        <v>1327</v>
      </c>
      <c r="J73" s="11">
        <v>1327</v>
      </c>
    </row>
    <row r="74" spans="1:10" ht="26.4" x14ac:dyDescent="0.3">
      <c r="A74" s="112">
        <v>4</v>
      </c>
      <c r="B74" s="113"/>
      <c r="C74" s="114"/>
      <c r="D74" s="111" t="s">
        <v>26</v>
      </c>
      <c r="E74" s="10">
        <v>0</v>
      </c>
      <c r="F74" s="11">
        <v>127.99</v>
      </c>
      <c r="G74" s="11">
        <v>0</v>
      </c>
      <c r="H74" s="11">
        <v>127.99</v>
      </c>
      <c r="I74" s="11"/>
      <c r="J74" s="11"/>
    </row>
    <row r="75" spans="1:10" ht="26.4" x14ac:dyDescent="0.3">
      <c r="A75" s="112">
        <v>42</v>
      </c>
      <c r="B75" s="113"/>
      <c r="C75" s="114"/>
      <c r="D75" s="111" t="s">
        <v>54</v>
      </c>
      <c r="E75" s="10">
        <v>0</v>
      </c>
      <c r="F75" s="11">
        <v>128</v>
      </c>
      <c r="G75" s="11">
        <v>0</v>
      </c>
      <c r="H75" s="11">
        <v>128</v>
      </c>
      <c r="I75" s="11"/>
      <c r="J75" s="11"/>
    </row>
    <row r="76" spans="1:10" x14ac:dyDescent="0.3">
      <c r="A76" s="72"/>
      <c r="B76" s="73"/>
      <c r="C76" s="74"/>
      <c r="D76" s="71" t="s">
        <v>145</v>
      </c>
      <c r="E76" s="10"/>
      <c r="F76" s="11"/>
      <c r="G76" s="11"/>
      <c r="H76" s="11"/>
      <c r="I76" s="11"/>
      <c r="J76" s="11"/>
    </row>
    <row r="77" spans="1:10" s="83" customFormat="1" ht="26.4" x14ac:dyDescent="0.3">
      <c r="A77" s="162" t="s">
        <v>78</v>
      </c>
      <c r="B77" s="163"/>
      <c r="C77" s="164"/>
      <c r="D77" s="125" t="s">
        <v>79</v>
      </c>
      <c r="E77" s="60">
        <v>3565.91</v>
      </c>
      <c r="F77" s="82">
        <v>1205.6199999999999</v>
      </c>
      <c r="G77" s="82">
        <v>490.88</v>
      </c>
      <c r="H77" s="82">
        <v>1696.5</v>
      </c>
      <c r="I77" s="82">
        <v>3247.72</v>
      </c>
      <c r="J77" s="82">
        <v>3247.72</v>
      </c>
    </row>
    <row r="78" spans="1:10" ht="30.6" customHeight="1" x14ac:dyDescent="0.3">
      <c r="A78" s="159" t="s">
        <v>112</v>
      </c>
      <c r="B78" s="160"/>
      <c r="C78" s="161"/>
      <c r="D78" s="55" t="s">
        <v>129</v>
      </c>
      <c r="E78" s="10">
        <v>3566</v>
      </c>
      <c r="F78" s="11">
        <v>1206</v>
      </c>
      <c r="G78" s="11">
        <v>491</v>
      </c>
      <c r="H78" s="11">
        <v>1696.5</v>
      </c>
      <c r="I78" s="11">
        <v>3247.72</v>
      </c>
      <c r="J78" s="11">
        <v>3247.72</v>
      </c>
    </row>
    <row r="79" spans="1:10" x14ac:dyDescent="0.3">
      <c r="A79" s="153">
        <v>3</v>
      </c>
      <c r="B79" s="154"/>
      <c r="C79" s="155"/>
      <c r="D79" s="56" t="s">
        <v>24</v>
      </c>
      <c r="E79" s="10">
        <v>3566</v>
      </c>
      <c r="F79" s="11">
        <v>1206</v>
      </c>
      <c r="G79" s="11">
        <v>491</v>
      </c>
      <c r="H79" s="11">
        <v>1696.5</v>
      </c>
      <c r="I79" s="11">
        <v>3247.72</v>
      </c>
      <c r="J79" s="11">
        <v>3247.72</v>
      </c>
    </row>
    <row r="80" spans="1:10" x14ac:dyDescent="0.3">
      <c r="A80" s="156">
        <v>32</v>
      </c>
      <c r="B80" s="157"/>
      <c r="C80" s="158"/>
      <c r="D80" s="56" t="s">
        <v>37</v>
      </c>
      <c r="E80" s="10">
        <v>3566</v>
      </c>
      <c r="F80" s="11">
        <v>1206</v>
      </c>
      <c r="G80" s="11">
        <v>491</v>
      </c>
      <c r="H80" s="11">
        <v>1696.5</v>
      </c>
      <c r="I80" s="11">
        <v>3247.72</v>
      </c>
      <c r="J80" s="11">
        <v>3247.72</v>
      </c>
    </row>
    <row r="81" spans="1:10" s="83" customFormat="1" ht="26.4" x14ac:dyDescent="0.3">
      <c r="A81" s="162">
        <v>2302</v>
      </c>
      <c r="B81" s="163"/>
      <c r="C81" s="164"/>
      <c r="D81" s="125" t="s">
        <v>70</v>
      </c>
      <c r="E81" s="60">
        <v>0</v>
      </c>
      <c r="F81" s="82">
        <v>1280.02</v>
      </c>
      <c r="G81" s="82">
        <v>0</v>
      </c>
      <c r="H81" s="82">
        <v>1280.02</v>
      </c>
      <c r="I81" s="82">
        <v>0</v>
      </c>
      <c r="J81" s="128">
        <v>0</v>
      </c>
    </row>
    <row r="82" spans="1:10" x14ac:dyDescent="0.3">
      <c r="A82" s="76"/>
      <c r="B82" s="77"/>
      <c r="C82" s="78"/>
      <c r="D82" s="71" t="s">
        <v>146</v>
      </c>
      <c r="E82" s="10"/>
      <c r="F82" s="11"/>
      <c r="G82" s="11"/>
      <c r="H82" s="11"/>
      <c r="I82" s="11"/>
      <c r="J82" s="12"/>
    </row>
    <row r="83" spans="1:10" s="83" customFormat="1" ht="14.4" customHeight="1" x14ac:dyDescent="0.3">
      <c r="A83" s="162" t="s">
        <v>163</v>
      </c>
      <c r="B83" s="163"/>
      <c r="C83" s="164"/>
      <c r="D83" s="125" t="s">
        <v>164</v>
      </c>
      <c r="E83" s="60">
        <v>0</v>
      </c>
      <c r="F83" s="82">
        <v>1280</v>
      </c>
      <c r="G83" s="82">
        <v>0</v>
      </c>
      <c r="H83" s="82">
        <v>1280</v>
      </c>
      <c r="I83" s="82"/>
      <c r="J83" s="128"/>
    </row>
    <row r="84" spans="1:10" ht="52.8" x14ac:dyDescent="0.3">
      <c r="A84" s="159" t="s">
        <v>112</v>
      </c>
      <c r="B84" s="160"/>
      <c r="C84" s="161"/>
      <c r="D84" s="107" t="s">
        <v>165</v>
      </c>
      <c r="E84" s="10">
        <v>0</v>
      </c>
      <c r="F84" s="11">
        <v>1280</v>
      </c>
      <c r="G84" s="11">
        <v>0</v>
      </c>
      <c r="H84" s="11">
        <v>1280</v>
      </c>
      <c r="I84" s="11">
        <v>0</v>
      </c>
      <c r="J84" s="12">
        <v>0</v>
      </c>
    </row>
    <row r="85" spans="1:10" x14ac:dyDescent="0.3">
      <c r="A85" s="153">
        <v>3</v>
      </c>
      <c r="B85" s="154"/>
      <c r="C85" s="155"/>
      <c r="D85" s="108" t="s">
        <v>24</v>
      </c>
      <c r="E85" s="10">
        <v>0</v>
      </c>
      <c r="F85" s="11">
        <v>1280</v>
      </c>
      <c r="G85" s="11">
        <v>0</v>
      </c>
      <c r="H85" s="11">
        <v>1280</v>
      </c>
      <c r="I85" s="11">
        <v>0</v>
      </c>
      <c r="J85" s="12">
        <v>0</v>
      </c>
    </row>
    <row r="86" spans="1:10" x14ac:dyDescent="0.3">
      <c r="A86" s="104">
        <v>38</v>
      </c>
      <c r="B86" s="105"/>
      <c r="C86" s="106"/>
      <c r="D86" s="108" t="s">
        <v>116</v>
      </c>
      <c r="E86" s="10">
        <v>0</v>
      </c>
      <c r="F86" s="11">
        <v>1280</v>
      </c>
      <c r="G86" s="11">
        <v>0</v>
      </c>
      <c r="H86" s="11">
        <v>1280</v>
      </c>
      <c r="I86" s="11">
        <v>0</v>
      </c>
      <c r="J86" s="12">
        <v>0</v>
      </c>
    </row>
    <row r="87" spans="1:10" s="83" customFormat="1" ht="26.4" x14ac:dyDescent="0.3">
      <c r="A87" s="162">
        <v>2406</v>
      </c>
      <c r="B87" s="163"/>
      <c r="C87" s="164"/>
      <c r="D87" s="125" t="s">
        <v>80</v>
      </c>
      <c r="E87" s="60">
        <v>20014.5</v>
      </c>
      <c r="F87" s="82">
        <v>44118.98</v>
      </c>
      <c r="G87" s="82">
        <v>-43698.98</v>
      </c>
      <c r="H87" s="82">
        <v>420</v>
      </c>
      <c r="I87" s="82">
        <v>43698.98</v>
      </c>
      <c r="J87" s="82">
        <v>43698.98</v>
      </c>
    </row>
    <row r="88" spans="1:10" x14ac:dyDescent="0.3">
      <c r="A88" s="76"/>
      <c r="B88" s="77"/>
      <c r="C88" s="78"/>
      <c r="D88" s="71" t="s">
        <v>142</v>
      </c>
      <c r="E88" s="10"/>
      <c r="F88" s="11"/>
      <c r="G88" s="11"/>
      <c r="H88" s="11"/>
      <c r="I88" s="11"/>
      <c r="J88" s="11"/>
    </row>
    <row r="89" spans="1:10" s="83" customFormat="1" ht="26.4" x14ac:dyDescent="0.3">
      <c r="A89" s="162" t="s">
        <v>81</v>
      </c>
      <c r="B89" s="163"/>
      <c r="C89" s="164"/>
      <c r="D89" s="125" t="s">
        <v>82</v>
      </c>
      <c r="E89" s="60">
        <v>18991.7</v>
      </c>
      <c r="F89" s="82">
        <v>43698.98</v>
      </c>
      <c r="G89" s="82">
        <v>-43699</v>
      </c>
      <c r="H89" s="82">
        <v>0</v>
      </c>
      <c r="I89" s="82">
        <v>43698.98</v>
      </c>
      <c r="J89" s="82">
        <v>43698.98</v>
      </c>
    </row>
    <row r="90" spans="1:10" x14ac:dyDescent="0.3">
      <c r="A90" s="159" t="s">
        <v>130</v>
      </c>
      <c r="B90" s="160"/>
      <c r="C90" s="161"/>
      <c r="D90" s="55" t="s">
        <v>120</v>
      </c>
      <c r="E90" s="10">
        <v>18991.7</v>
      </c>
      <c r="F90" s="11">
        <v>43698.98</v>
      </c>
      <c r="G90" s="11">
        <v>-43699</v>
      </c>
      <c r="H90" s="11">
        <v>0</v>
      </c>
      <c r="I90" s="11">
        <v>43698.98</v>
      </c>
      <c r="J90" s="11">
        <v>43698.98</v>
      </c>
    </row>
    <row r="91" spans="1:10" ht="26.4" x14ac:dyDescent="0.3">
      <c r="A91" s="153">
        <v>4</v>
      </c>
      <c r="B91" s="154"/>
      <c r="C91" s="155"/>
      <c r="D91" s="56" t="s">
        <v>26</v>
      </c>
      <c r="E91" s="10">
        <v>18991.7</v>
      </c>
      <c r="F91" s="11">
        <v>43698.98</v>
      </c>
      <c r="G91" s="11">
        <v>-43699</v>
      </c>
      <c r="H91" s="11">
        <v>0</v>
      </c>
      <c r="I91" s="11">
        <v>43698.98</v>
      </c>
      <c r="J91" s="11">
        <v>43698.98</v>
      </c>
    </row>
    <row r="92" spans="1:10" ht="26.4" x14ac:dyDescent="0.3">
      <c r="A92" s="156">
        <v>42</v>
      </c>
      <c r="B92" s="157"/>
      <c r="C92" s="158"/>
      <c r="D92" s="56" t="s">
        <v>54</v>
      </c>
      <c r="E92" s="10">
        <v>18991.7</v>
      </c>
      <c r="F92" s="11">
        <v>43698.98</v>
      </c>
      <c r="G92" s="11">
        <v>-43699</v>
      </c>
      <c r="H92" s="11">
        <v>0</v>
      </c>
      <c r="I92" s="11">
        <v>43698.98</v>
      </c>
      <c r="J92" s="11">
        <v>43698.98</v>
      </c>
    </row>
    <row r="93" spans="1:10" x14ac:dyDescent="0.3">
      <c r="A93" s="72"/>
      <c r="B93" s="73"/>
      <c r="C93" s="74"/>
      <c r="D93" s="71" t="s">
        <v>147</v>
      </c>
      <c r="E93" s="10"/>
      <c r="F93" s="11"/>
      <c r="G93" s="11"/>
      <c r="H93" s="11"/>
      <c r="I93" s="11"/>
      <c r="J93" s="11"/>
    </row>
    <row r="94" spans="1:10" s="83" customFormat="1" ht="26.4" x14ac:dyDescent="0.3">
      <c r="A94" s="162" t="s">
        <v>113</v>
      </c>
      <c r="B94" s="163"/>
      <c r="C94" s="164"/>
      <c r="D94" s="101" t="s">
        <v>114</v>
      </c>
      <c r="E94" s="60">
        <v>0</v>
      </c>
      <c r="F94" s="82">
        <v>420</v>
      </c>
      <c r="G94" s="82">
        <v>0</v>
      </c>
      <c r="H94" s="82">
        <v>420</v>
      </c>
      <c r="I94" s="82">
        <v>0</v>
      </c>
      <c r="J94" s="82">
        <v>0</v>
      </c>
    </row>
    <row r="95" spans="1:10" ht="26.4" x14ac:dyDescent="0.3">
      <c r="A95" s="159" t="s">
        <v>83</v>
      </c>
      <c r="B95" s="160"/>
      <c r="C95" s="161"/>
      <c r="D95" s="102" t="s">
        <v>131</v>
      </c>
      <c r="E95" s="10">
        <v>0</v>
      </c>
      <c r="F95" s="11">
        <v>420</v>
      </c>
      <c r="G95" s="11">
        <v>0</v>
      </c>
      <c r="H95" s="11">
        <v>420</v>
      </c>
      <c r="I95" s="11"/>
      <c r="J95" s="11"/>
    </row>
    <row r="96" spans="1:10" ht="26.4" x14ac:dyDescent="0.3">
      <c r="A96" s="153">
        <v>4</v>
      </c>
      <c r="B96" s="154"/>
      <c r="C96" s="155"/>
      <c r="D96" s="103" t="s">
        <v>26</v>
      </c>
      <c r="E96" s="10">
        <v>0</v>
      </c>
      <c r="F96" s="11">
        <v>420</v>
      </c>
      <c r="G96" s="11">
        <v>0</v>
      </c>
      <c r="H96" s="11">
        <v>420</v>
      </c>
      <c r="I96" s="11"/>
      <c r="J96" s="11"/>
    </row>
    <row r="97" spans="1:10" ht="26.4" x14ac:dyDescent="0.3">
      <c r="A97" s="156">
        <v>42</v>
      </c>
      <c r="B97" s="157"/>
      <c r="C97" s="158"/>
      <c r="D97" s="103" t="s">
        <v>54</v>
      </c>
      <c r="E97" s="10">
        <v>0</v>
      </c>
      <c r="F97" s="11">
        <v>420</v>
      </c>
      <c r="G97" s="11">
        <v>0</v>
      </c>
      <c r="H97" s="11">
        <v>420</v>
      </c>
      <c r="I97" s="11"/>
      <c r="J97" s="11"/>
    </row>
    <row r="98" spans="1:10" s="83" customFormat="1" ht="26.4" x14ac:dyDescent="0.3">
      <c r="A98" s="162">
        <v>9102</v>
      </c>
      <c r="B98" s="163"/>
      <c r="C98" s="164"/>
      <c r="D98" s="125" t="s">
        <v>84</v>
      </c>
      <c r="E98" s="60">
        <v>697948.87</v>
      </c>
      <c r="F98" s="82">
        <v>3012800</v>
      </c>
      <c r="G98" s="82">
        <v>0</v>
      </c>
      <c r="H98" s="82">
        <v>3012800</v>
      </c>
      <c r="I98" s="82">
        <v>0</v>
      </c>
      <c r="J98" s="82">
        <v>0</v>
      </c>
    </row>
    <row r="99" spans="1:10" x14ac:dyDescent="0.3">
      <c r="A99" s="76"/>
      <c r="B99" s="77"/>
      <c r="C99" s="78"/>
      <c r="D99" s="71" t="s">
        <v>142</v>
      </c>
      <c r="E99" s="10"/>
      <c r="F99" s="11"/>
      <c r="G99" s="11"/>
      <c r="H99" s="11"/>
      <c r="I99" s="11"/>
      <c r="J99" s="11"/>
    </row>
    <row r="100" spans="1:10" s="83" customFormat="1" ht="26.4" x14ac:dyDescent="0.3">
      <c r="A100" s="162" t="s">
        <v>85</v>
      </c>
      <c r="B100" s="163"/>
      <c r="C100" s="164"/>
      <c r="D100" s="125" t="s">
        <v>86</v>
      </c>
      <c r="E100" s="60">
        <v>697948.87</v>
      </c>
      <c r="F100" s="82">
        <v>3012800</v>
      </c>
      <c r="G100" s="82">
        <v>0</v>
      </c>
      <c r="H100" s="82">
        <v>3012800</v>
      </c>
      <c r="I100" s="82">
        <v>0</v>
      </c>
      <c r="J100" s="82">
        <v>0</v>
      </c>
    </row>
    <row r="101" spans="1:10" ht="37.799999999999997" customHeight="1" x14ac:dyDescent="0.3">
      <c r="A101" s="159" t="s">
        <v>69</v>
      </c>
      <c r="B101" s="160"/>
      <c r="C101" s="161"/>
      <c r="D101" s="55" t="s">
        <v>135</v>
      </c>
      <c r="E101" s="10">
        <v>697948.87</v>
      </c>
      <c r="F101" s="11">
        <v>3012800</v>
      </c>
      <c r="G101" s="11">
        <v>0</v>
      </c>
      <c r="H101" s="11">
        <v>3012800</v>
      </c>
      <c r="I101" s="11">
        <v>0</v>
      </c>
      <c r="J101" s="11">
        <v>0</v>
      </c>
    </row>
    <row r="102" spans="1:10" x14ac:dyDescent="0.3">
      <c r="A102" s="153">
        <v>3</v>
      </c>
      <c r="B102" s="154"/>
      <c r="C102" s="155"/>
      <c r="D102" s="56" t="s">
        <v>24</v>
      </c>
      <c r="E102" s="10">
        <v>697948.87</v>
      </c>
      <c r="F102" s="11">
        <v>3012800</v>
      </c>
      <c r="G102" s="11">
        <v>0</v>
      </c>
      <c r="H102" s="11">
        <v>3012800</v>
      </c>
      <c r="I102" s="11">
        <v>0</v>
      </c>
      <c r="J102" s="11">
        <v>0</v>
      </c>
    </row>
    <row r="103" spans="1:10" ht="26.4" x14ac:dyDescent="0.3">
      <c r="A103" s="57">
        <v>36</v>
      </c>
      <c r="B103" s="58"/>
      <c r="C103" s="59"/>
      <c r="D103" s="56" t="s">
        <v>87</v>
      </c>
      <c r="E103" s="10">
        <v>697948.87</v>
      </c>
      <c r="F103" s="11">
        <v>3012800</v>
      </c>
      <c r="G103" s="11">
        <v>0</v>
      </c>
      <c r="H103" s="11">
        <v>3012800</v>
      </c>
      <c r="I103" s="11">
        <v>0</v>
      </c>
      <c r="J103" s="11">
        <v>0</v>
      </c>
    </row>
    <row r="104" spans="1:10" s="83" customFormat="1" x14ac:dyDescent="0.3">
      <c r="A104" s="162">
        <v>9105</v>
      </c>
      <c r="B104" s="163"/>
      <c r="C104" s="164"/>
      <c r="D104" s="125" t="s">
        <v>90</v>
      </c>
      <c r="E104" s="60">
        <v>1060106.8500000001</v>
      </c>
      <c r="F104" s="82">
        <v>8859258.8300000001</v>
      </c>
      <c r="G104" s="82">
        <v>-374551.65</v>
      </c>
      <c r="H104" s="82">
        <v>8484707</v>
      </c>
      <c r="I104" s="82">
        <v>0</v>
      </c>
      <c r="J104" s="82">
        <v>0</v>
      </c>
    </row>
    <row r="105" spans="1:10" x14ac:dyDescent="0.3">
      <c r="A105" s="76"/>
      <c r="B105" s="77"/>
      <c r="C105" s="78"/>
      <c r="D105" s="71" t="s">
        <v>142</v>
      </c>
      <c r="E105" s="10"/>
      <c r="F105" s="11"/>
      <c r="G105" s="11"/>
      <c r="H105" s="11"/>
      <c r="I105" s="11"/>
      <c r="J105" s="11"/>
    </row>
    <row r="106" spans="1:10" s="83" customFormat="1" ht="26.4" x14ac:dyDescent="0.3">
      <c r="A106" s="162" t="s">
        <v>89</v>
      </c>
      <c r="B106" s="163"/>
      <c r="C106" s="164"/>
      <c r="D106" s="125" t="s">
        <v>91</v>
      </c>
      <c r="E106" s="60">
        <v>1060107</v>
      </c>
      <c r="F106" s="82">
        <v>8859258.8300000001</v>
      </c>
      <c r="G106" s="82">
        <v>-374552</v>
      </c>
      <c r="H106" s="82">
        <f>H107+H111+H114</f>
        <v>8484707.1799999997</v>
      </c>
      <c r="I106" s="82">
        <v>0</v>
      </c>
      <c r="J106" s="82">
        <v>0</v>
      </c>
    </row>
    <row r="107" spans="1:10" ht="26.4" x14ac:dyDescent="0.3">
      <c r="A107" s="159" t="s">
        <v>83</v>
      </c>
      <c r="B107" s="160"/>
      <c r="C107" s="161"/>
      <c r="D107" s="118" t="s">
        <v>131</v>
      </c>
      <c r="E107" s="10">
        <v>0</v>
      </c>
      <c r="F107" s="11">
        <v>0</v>
      </c>
      <c r="G107" s="11">
        <v>13000</v>
      </c>
      <c r="H107" s="11">
        <v>13000</v>
      </c>
      <c r="I107" s="11"/>
      <c r="J107" s="11"/>
    </row>
    <row r="108" spans="1:10" x14ac:dyDescent="0.3">
      <c r="A108" s="153">
        <v>3</v>
      </c>
      <c r="B108" s="154"/>
      <c r="C108" s="155"/>
      <c r="D108" s="119" t="s">
        <v>24</v>
      </c>
      <c r="E108" s="10">
        <v>0</v>
      </c>
      <c r="F108" s="11">
        <v>0</v>
      </c>
      <c r="G108" s="11">
        <v>13000</v>
      </c>
      <c r="H108" s="11">
        <v>13000</v>
      </c>
      <c r="I108" s="11"/>
      <c r="J108" s="11"/>
    </row>
    <row r="109" spans="1:10" x14ac:dyDescent="0.3">
      <c r="A109" s="156">
        <v>31</v>
      </c>
      <c r="B109" s="157"/>
      <c r="C109" s="158"/>
      <c r="D109" s="119" t="s">
        <v>25</v>
      </c>
      <c r="E109" s="10">
        <v>0</v>
      </c>
      <c r="F109" s="11">
        <v>0</v>
      </c>
      <c r="G109" s="11">
        <v>12800</v>
      </c>
      <c r="H109" s="11">
        <v>12800</v>
      </c>
      <c r="I109" s="11"/>
      <c r="J109" s="11"/>
    </row>
    <row r="110" spans="1:10" x14ac:dyDescent="0.3">
      <c r="A110" s="156">
        <v>32</v>
      </c>
      <c r="B110" s="157"/>
      <c r="C110" s="158"/>
      <c r="D110" s="119" t="s">
        <v>37</v>
      </c>
      <c r="E110" s="10">
        <v>0</v>
      </c>
      <c r="F110" s="11">
        <v>0</v>
      </c>
      <c r="G110" s="11">
        <v>200</v>
      </c>
      <c r="H110" s="11">
        <v>200</v>
      </c>
      <c r="I110" s="11"/>
      <c r="J110" s="11"/>
    </row>
    <row r="111" spans="1:10" x14ac:dyDescent="0.3">
      <c r="A111" s="159" t="s">
        <v>69</v>
      </c>
      <c r="B111" s="160"/>
      <c r="C111" s="161"/>
      <c r="D111" s="107" t="s">
        <v>176</v>
      </c>
      <c r="E111" s="10">
        <v>0</v>
      </c>
      <c r="F111" s="11">
        <v>3514460.69</v>
      </c>
      <c r="G111" s="11">
        <v>0</v>
      </c>
      <c r="H111" s="11">
        <v>3514460.69</v>
      </c>
      <c r="I111" s="11"/>
      <c r="J111" s="11"/>
    </row>
    <row r="112" spans="1:10" x14ac:dyDescent="0.3">
      <c r="A112" s="153">
        <v>3</v>
      </c>
      <c r="B112" s="154"/>
      <c r="C112" s="155"/>
      <c r="D112" s="108" t="s">
        <v>24</v>
      </c>
      <c r="E112" s="10">
        <v>0</v>
      </c>
      <c r="F112" s="11">
        <v>3514460.69</v>
      </c>
      <c r="G112" s="11">
        <v>0</v>
      </c>
      <c r="H112" s="11">
        <v>3514460.69</v>
      </c>
      <c r="I112" s="11"/>
      <c r="J112" s="11"/>
    </row>
    <row r="113" spans="1:10" x14ac:dyDescent="0.3">
      <c r="A113" s="156">
        <v>32</v>
      </c>
      <c r="B113" s="157"/>
      <c r="C113" s="158"/>
      <c r="D113" s="108" t="s">
        <v>37</v>
      </c>
      <c r="E113" s="10">
        <v>0</v>
      </c>
      <c r="F113" s="11">
        <v>3514460.69</v>
      </c>
      <c r="G113" s="11">
        <v>0</v>
      </c>
      <c r="H113" s="11">
        <v>3514460.69</v>
      </c>
      <c r="I113" s="11"/>
      <c r="J113" s="11"/>
    </row>
    <row r="114" spans="1:10" ht="26.4" x14ac:dyDescent="0.3">
      <c r="A114" s="159" t="s">
        <v>69</v>
      </c>
      <c r="B114" s="160"/>
      <c r="C114" s="161"/>
      <c r="D114" s="55" t="s">
        <v>134</v>
      </c>
      <c r="E114" s="10">
        <v>1060107</v>
      </c>
      <c r="F114" s="11">
        <v>5344798</v>
      </c>
      <c r="G114" s="11">
        <v>-387551.65</v>
      </c>
      <c r="H114" s="11">
        <f>H115+H122</f>
        <v>4957246.49</v>
      </c>
      <c r="I114" s="11">
        <v>0</v>
      </c>
      <c r="J114" s="11">
        <v>0</v>
      </c>
    </row>
    <row r="115" spans="1:10" x14ac:dyDescent="0.3">
      <c r="A115" s="153">
        <v>3</v>
      </c>
      <c r="B115" s="154"/>
      <c r="C115" s="155"/>
      <c r="D115" s="56" t="s">
        <v>24</v>
      </c>
      <c r="E115" s="10">
        <v>1060107</v>
      </c>
      <c r="F115" s="11">
        <v>3204798.14</v>
      </c>
      <c r="G115" s="11">
        <v>-387552</v>
      </c>
      <c r="H115" s="11">
        <f>SUM(H116:H121)</f>
        <v>2817246.49</v>
      </c>
      <c r="I115" s="11"/>
      <c r="J115" s="11">
        <v>0</v>
      </c>
    </row>
    <row r="116" spans="1:10" x14ac:dyDescent="0.3">
      <c r="A116" s="156">
        <v>31</v>
      </c>
      <c r="B116" s="157"/>
      <c r="C116" s="158"/>
      <c r="D116" s="56" t="s">
        <v>25</v>
      </c>
      <c r="E116" s="10">
        <v>153392.17000000001</v>
      </c>
      <c r="F116" s="11">
        <v>181923</v>
      </c>
      <c r="G116" s="11">
        <v>252.64</v>
      </c>
      <c r="H116" s="11">
        <v>182175.79</v>
      </c>
      <c r="I116" s="11">
        <v>0</v>
      </c>
      <c r="J116" s="11">
        <v>0</v>
      </c>
    </row>
    <row r="117" spans="1:10" x14ac:dyDescent="0.3">
      <c r="A117" s="156">
        <v>32</v>
      </c>
      <c r="B117" s="157"/>
      <c r="C117" s="158"/>
      <c r="D117" s="56" t="s">
        <v>37</v>
      </c>
      <c r="E117" s="10">
        <v>419111</v>
      </c>
      <c r="F117" s="11">
        <v>2048703</v>
      </c>
      <c r="G117" s="11">
        <v>-386235</v>
      </c>
      <c r="H117" s="11">
        <v>1662467.69</v>
      </c>
      <c r="I117" s="11">
        <v>0</v>
      </c>
      <c r="J117" s="11">
        <v>0</v>
      </c>
    </row>
    <row r="118" spans="1:10" x14ac:dyDescent="0.3">
      <c r="A118" s="57">
        <v>34</v>
      </c>
      <c r="B118" s="58"/>
      <c r="C118" s="59"/>
      <c r="D118" s="56" t="s">
        <v>61</v>
      </c>
      <c r="E118" s="10">
        <v>283.67</v>
      </c>
      <c r="F118" s="11">
        <v>265</v>
      </c>
      <c r="G118" s="11">
        <v>85</v>
      </c>
      <c r="H118" s="11">
        <v>350</v>
      </c>
      <c r="I118" s="11">
        <v>0</v>
      </c>
      <c r="J118" s="11">
        <v>0</v>
      </c>
    </row>
    <row r="119" spans="1:10" x14ac:dyDescent="0.3">
      <c r="A119" s="57">
        <v>35</v>
      </c>
      <c r="B119" s="58"/>
      <c r="C119" s="59"/>
      <c r="D119" s="56" t="s">
        <v>88</v>
      </c>
      <c r="E119" s="10">
        <v>275669.21000000002</v>
      </c>
      <c r="F119" s="11">
        <v>583532</v>
      </c>
      <c r="G119" s="11">
        <v>0</v>
      </c>
      <c r="H119" s="11">
        <v>583532.29</v>
      </c>
      <c r="I119" s="11">
        <v>0</v>
      </c>
      <c r="J119" s="11">
        <v>0</v>
      </c>
    </row>
    <row r="120" spans="1:10" ht="26.4" x14ac:dyDescent="0.3">
      <c r="A120" s="57">
        <v>36</v>
      </c>
      <c r="B120" s="58"/>
      <c r="C120" s="59"/>
      <c r="D120" s="56" t="s">
        <v>87</v>
      </c>
      <c r="E120" s="10">
        <v>210166.63</v>
      </c>
      <c r="F120" s="11">
        <v>387721</v>
      </c>
      <c r="G120" s="11">
        <v>0</v>
      </c>
      <c r="H120" s="11">
        <v>387720.72</v>
      </c>
      <c r="I120" s="11">
        <v>0</v>
      </c>
      <c r="J120" s="11">
        <v>0</v>
      </c>
    </row>
    <row r="121" spans="1:10" x14ac:dyDescent="0.3">
      <c r="A121" s="64">
        <v>38</v>
      </c>
      <c r="B121" s="65"/>
      <c r="C121" s="66"/>
      <c r="D121" s="70" t="s">
        <v>116</v>
      </c>
      <c r="E121" s="10">
        <v>767.3</v>
      </c>
      <c r="F121" s="11">
        <v>2654</v>
      </c>
      <c r="G121" s="11">
        <v>-1654</v>
      </c>
      <c r="H121" s="11">
        <v>1000</v>
      </c>
      <c r="I121" s="11">
        <v>0</v>
      </c>
      <c r="J121" s="11">
        <v>0</v>
      </c>
    </row>
    <row r="122" spans="1:10" ht="26.4" x14ac:dyDescent="0.3">
      <c r="A122" s="153">
        <v>4</v>
      </c>
      <c r="B122" s="154"/>
      <c r="C122" s="155"/>
      <c r="D122" s="56" t="s">
        <v>26</v>
      </c>
      <c r="E122" s="10">
        <v>0</v>
      </c>
      <c r="F122" s="11">
        <v>2140000</v>
      </c>
      <c r="G122" s="11">
        <v>0</v>
      </c>
      <c r="H122" s="11">
        <v>2140000</v>
      </c>
      <c r="I122" s="11">
        <v>0</v>
      </c>
      <c r="J122" s="11">
        <v>0</v>
      </c>
    </row>
    <row r="123" spans="1:10" ht="26.4" x14ac:dyDescent="0.3">
      <c r="A123" s="156">
        <v>42</v>
      </c>
      <c r="B123" s="157"/>
      <c r="C123" s="158"/>
      <c r="D123" s="56" t="s">
        <v>54</v>
      </c>
      <c r="E123" s="10">
        <v>0</v>
      </c>
      <c r="F123" s="11">
        <v>2140000</v>
      </c>
      <c r="G123" s="11">
        <v>0</v>
      </c>
      <c r="H123" s="11">
        <v>2140000</v>
      </c>
      <c r="I123" s="11">
        <v>0</v>
      </c>
      <c r="J123" s="11">
        <v>0</v>
      </c>
    </row>
    <row r="124" spans="1:10" s="83" customFormat="1" x14ac:dyDescent="0.3">
      <c r="A124" s="162">
        <v>9108</v>
      </c>
      <c r="B124" s="163"/>
      <c r="C124" s="164"/>
      <c r="D124" s="125" t="s">
        <v>92</v>
      </c>
      <c r="E124" s="60">
        <v>21445.25</v>
      </c>
      <c r="F124" s="82">
        <v>0</v>
      </c>
      <c r="G124" s="82">
        <v>0</v>
      </c>
      <c r="H124" s="82">
        <v>0</v>
      </c>
      <c r="I124" s="82">
        <v>0</v>
      </c>
      <c r="J124" s="82">
        <v>0</v>
      </c>
    </row>
    <row r="125" spans="1:10" x14ac:dyDescent="0.3">
      <c r="A125" s="76"/>
      <c r="B125" s="77"/>
      <c r="C125" s="78"/>
      <c r="D125" s="71" t="s">
        <v>143</v>
      </c>
      <c r="E125" s="10"/>
      <c r="F125" s="11"/>
      <c r="G125" s="11"/>
      <c r="H125" s="11"/>
      <c r="I125" s="11"/>
      <c r="J125" s="11"/>
    </row>
    <row r="126" spans="1:10" s="83" customFormat="1" ht="26.4" x14ac:dyDescent="0.3">
      <c r="A126" s="162" t="s">
        <v>93</v>
      </c>
      <c r="B126" s="163"/>
      <c r="C126" s="164"/>
      <c r="D126" s="125" t="s">
        <v>94</v>
      </c>
      <c r="E126" s="60">
        <v>5494.39</v>
      </c>
      <c r="F126" s="82">
        <v>0</v>
      </c>
      <c r="G126" s="82">
        <v>0</v>
      </c>
      <c r="H126" s="82">
        <v>0</v>
      </c>
      <c r="I126" s="82">
        <v>0</v>
      </c>
      <c r="J126" s="82">
        <v>0</v>
      </c>
    </row>
    <row r="127" spans="1:10" ht="26.4" customHeight="1" x14ac:dyDescent="0.3">
      <c r="A127" s="159" t="s">
        <v>83</v>
      </c>
      <c r="B127" s="160"/>
      <c r="C127" s="161"/>
      <c r="D127" s="55" t="s">
        <v>131</v>
      </c>
      <c r="E127" s="10">
        <v>5494.39</v>
      </c>
      <c r="F127" s="11">
        <v>0</v>
      </c>
      <c r="G127" s="11">
        <v>0</v>
      </c>
      <c r="H127" s="11">
        <v>0</v>
      </c>
      <c r="I127" s="11">
        <v>0</v>
      </c>
      <c r="J127" s="11">
        <v>0</v>
      </c>
    </row>
    <row r="128" spans="1:10" x14ac:dyDescent="0.3">
      <c r="A128" s="153">
        <v>3</v>
      </c>
      <c r="B128" s="154"/>
      <c r="C128" s="155"/>
      <c r="D128" s="56" t="s">
        <v>24</v>
      </c>
      <c r="E128" s="10">
        <v>5494.39</v>
      </c>
      <c r="F128" s="11">
        <v>0</v>
      </c>
      <c r="G128" s="11">
        <v>0</v>
      </c>
      <c r="H128" s="11">
        <v>0</v>
      </c>
      <c r="I128" s="11">
        <v>0</v>
      </c>
      <c r="J128" s="11">
        <v>0</v>
      </c>
    </row>
    <row r="129" spans="1:10" x14ac:dyDescent="0.3">
      <c r="A129" s="156">
        <v>31</v>
      </c>
      <c r="B129" s="157"/>
      <c r="C129" s="158"/>
      <c r="D129" s="56" t="s">
        <v>25</v>
      </c>
      <c r="E129" s="10">
        <v>5312.9</v>
      </c>
      <c r="F129" s="11">
        <v>0</v>
      </c>
      <c r="G129" s="11">
        <v>0</v>
      </c>
      <c r="H129" s="11">
        <v>0</v>
      </c>
      <c r="I129" s="11">
        <v>0</v>
      </c>
      <c r="J129" s="11">
        <v>0</v>
      </c>
    </row>
    <row r="130" spans="1:10" x14ac:dyDescent="0.3">
      <c r="A130" s="156">
        <v>32</v>
      </c>
      <c r="B130" s="157"/>
      <c r="C130" s="158"/>
      <c r="D130" s="56" t="s">
        <v>37</v>
      </c>
      <c r="E130" s="10">
        <v>181.49</v>
      </c>
      <c r="F130" s="11">
        <v>0</v>
      </c>
      <c r="G130" s="11">
        <v>0</v>
      </c>
      <c r="H130" s="11">
        <v>0</v>
      </c>
      <c r="I130" s="11">
        <v>0</v>
      </c>
      <c r="J130" s="11">
        <v>0</v>
      </c>
    </row>
    <row r="131" spans="1:10" ht="26.4" customHeight="1" x14ac:dyDescent="0.3">
      <c r="A131" s="159" t="s">
        <v>69</v>
      </c>
      <c r="B131" s="160"/>
      <c r="C131" s="161"/>
      <c r="D131" s="55" t="s">
        <v>133</v>
      </c>
      <c r="E131" s="10">
        <v>15950.87</v>
      </c>
      <c r="F131" s="11">
        <v>0</v>
      </c>
      <c r="G131" s="11">
        <v>0</v>
      </c>
      <c r="H131" s="11">
        <v>0</v>
      </c>
      <c r="I131" s="11">
        <v>0</v>
      </c>
      <c r="J131" s="11">
        <v>0</v>
      </c>
    </row>
    <row r="132" spans="1:10" ht="14.25" customHeight="1" x14ac:dyDescent="0.3">
      <c r="A132" s="153">
        <v>3</v>
      </c>
      <c r="B132" s="154"/>
      <c r="C132" s="155"/>
      <c r="D132" s="56" t="s">
        <v>24</v>
      </c>
      <c r="E132" s="10">
        <v>15951</v>
      </c>
      <c r="F132" s="11">
        <v>0</v>
      </c>
      <c r="G132" s="11">
        <v>0</v>
      </c>
      <c r="H132" s="11">
        <v>0</v>
      </c>
      <c r="I132" s="11">
        <v>0</v>
      </c>
      <c r="J132" s="11">
        <v>0</v>
      </c>
    </row>
    <row r="133" spans="1:10" ht="15" customHeight="1" x14ac:dyDescent="0.3">
      <c r="A133" s="156">
        <v>31</v>
      </c>
      <c r="B133" s="157"/>
      <c r="C133" s="158"/>
      <c r="D133" s="56" t="s">
        <v>25</v>
      </c>
      <c r="E133" s="10">
        <v>15319.24</v>
      </c>
      <c r="F133" s="11">
        <v>0</v>
      </c>
      <c r="G133" s="11">
        <v>0</v>
      </c>
      <c r="H133" s="11">
        <v>0</v>
      </c>
      <c r="I133" s="11">
        <v>0</v>
      </c>
      <c r="J133" s="11">
        <v>0</v>
      </c>
    </row>
    <row r="134" spans="1:10" x14ac:dyDescent="0.3">
      <c r="A134" s="156">
        <v>32</v>
      </c>
      <c r="B134" s="157"/>
      <c r="C134" s="158"/>
      <c r="D134" s="56" t="s">
        <v>37</v>
      </c>
      <c r="E134" s="10">
        <v>631.62</v>
      </c>
      <c r="F134" s="11">
        <v>0</v>
      </c>
      <c r="G134" s="11">
        <v>0</v>
      </c>
      <c r="H134" s="11">
        <v>0</v>
      </c>
      <c r="I134" s="11">
        <v>0</v>
      </c>
      <c r="J134" s="11">
        <v>0</v>
      </c>
    </row>
    <row r="135" spans="1:10" s="83" customFormat="1" x14ac:dyDescent="0.3">
      <c r="A135" s="162">
        <v>9211</v>
      </c>
      <c r="B135" s="163"/>
      <c r="C135" s="164"/>
      <c r="D135" s="125" t="s">
        <v>136</v>
      </c>
      <c r="E135" s="60">
        <v>9891.94</v>
      </c>
      <c r="F135" s="82">
        <v>28987</v>
      </c>
      <c r="G135" s="82">
        <v>-3400.73</v>
      </c>
      <c r="H135" s="82">
        <f>H137</f>
        <v>25586.27</v>
      </c>
      <c r="I135" s="82">
        <v>0</v>
      </c>
      <c r="J135" s="128"/>
    </row>
    <row r="136" spans="1:10" x14ac:dyDescent="0.3">
      <c r="A136" s="76"/>
      <c r="B136" s="77"/>
      <c r="C136" s="78"/>
      <c r="D136" s="71" t="s">
        <v>143</v>
      </c>
      <c r="E136" s="10"/>
      <c r="F136" s="11"/>
      <c r="G136" s="11"/>
      <c r="H136" s="11"/>
      <c r="I136" s="11"/>
      <c r="J136" s="12"/>
    </row>
    <row r="137" spans="1:10" s="83" customFormat="1" ht="26.4" x14ac:dyDescent="0.3">
      <c r="A137" s="162" t="s">
        <v>137</v>
      </c>
      <c r="B137" s="163"/>
      <c r="C137" s="164"/>
      <c r="D137" s="125" t="s">
        <v>138</v>
      </c>
      <c r="E137" s="60">
        <v>9892</v>
      </c>
      <c r="F137" s="82">
        <v>28987</v>
      </c>
      <c r="G137" s="82">
        <v>-3400.73</v>
      </c>
      <c r="H137" s="82">
        <f>H138+H142</f>
        <v>25586.27</v>
      </c>
      <c r="I137" s="82">
        <v>0</v>
      </c>
      <c r="J137" s="128"/>
    </row>
    <row r="138" spans="1:10" ht="26.4" customHeight="1" x14ac:dyDescent="0.3">
      <c r="A138" s="159" t="s">
        <v>83</v>
      </c>
      <c r="B138" s="160"/>
      <c r="C138" s="161"/>
      <c r="D138" s="75" t="s">
        <v>131</v>
      </c>
      <c r="E138" s="10">
        <v>6982.39</v>
      </c>
      <c r="F138" s="11">
        <v>8912.99</v>
      </c>
      <c r="G138" s="11">
        <v>-3401</v>
      </c>
      <c r="H138" s="11">
        <f>H139</f>
        <v>5512.27</v>
      </c>
      <c r="I138" s="11">
        <v>0</v>
      </c>
      <c r="J138" s="12"/>
    </row>
    <row r="139" spans="1:10" x14ac:dyDescent="0.3">
      <c r="A139" s="153">
        <v>3</v>
      </c>
      <c r="B139" s="154"/>
      <c r="C139" s="155"/>
      <c r="D139" s="71" t="s">
        <v>24</v>
      </c>
      <c r="E139" s="10">
        <v>6982</v>
      </c>
      <c r="F139" s="11">
        <v>8913</v>
      </c>
      <c r="G139" s="11">
        <v>-3401</v>
      </c>
      <c r="H139" s="11">
        <f>SUM(H140:H141)</f>
        <v>5512.27</v>
      </c>
      <c r="I139" s="11">
        <v>0</v>
      </c>
      <c r="J139" s="12"/>
    </row>
    <row r="140" spans="1:10" x14ac:dyDescent="0.3">
      <c r="A140" s="156">
        <v>31</v>
      </c>
      <c r="B140" s="157"/>
      <c r="C140" s="158"/>
      <c r="D140" s="71" t="s">
        <v>25</v>
      </c>
      <c r="E140" s="10">
        <v>6503</v>
      </c>
      <c r="F140" s="11">
        <v>8376</v>
      </c>
      <c r="G140" s="11">
        <v>-3160</v>
      </c>
      <c r="H140" s="11">
        <v>5216.05</v>
      </c>
      <c r="I140" s="11">
        <v>0</v>
      </c>
      <c r="J140" s="12"/>
    </row>
    <row r="141" spans="1:10" x14ac:dyDescent="0.3">
      <c r="A141" s="156">
        <v>32</v>
      </c>
      <c r="B141" s="157"/>
      <c r="C141" s="158"/>
      <c r="D141" s="71" t="s">
        <v>37</v>
      </c>
      <c r="E141" s="10">
        <v>478.74</v>
      </c>
      <c r="F141" s="11">
        <v>537</v>
      </c>
      <c r="G141" s="11">
        <v>-241</v>
      </c>
      <c r="H141" s="11">
        <v>296.22000000000003</v>
      </c>
      <c r="I141" s="11">
        <v>0</v>
      </c>
      <c r="J141" s="12"/>
    </row>
    <row r="142" spans="1:10" ht="14.4" customHeight="1" x14ac:dyDescent="0.3">
      <c r="A142" s="159" t="s">
        <v>69</v>
      </c>
      <c r="B142" s="160"/>
      <c r="C142" s="161"/>
      <c r="D142" s="75" t="s">
        <v>133</v>
      </c>
      <c r="E142" s="10">
        <v>2909.55</v>
      </c>
      <c r="F142" s="11">
        <v>20074</v>
      </c>
      <c r="G142" s="11">
        <v>0</v>
      </c>
      <c r="H142" s="11">
        <f>H143</f>
        <v>20074</v>
      </c>
      <c r="I142" s="11">
        <v>0</v>
      </c>
      <c r="J142" s="12"/>
    </row>
    <row r="143" spans="1:10" x14ac:dyDescent="0.3">
      <c r="A143" s="153">
        <v>3</v>
      </c>
      <c r="B143" s="154"/>
      <c r="C143" s="155"/>
      <c r="D143" s="71" t="s">
        <v>24</v>
      </c>
      <c r="E143" s="10">
        <v>2910</v>
      </c>
      <c r="F143" s="11">
        <v>20074</v>
      </c>
      <c r="G143" s="11">
        <v>0</v>
      </c>
      <c r="H143" s="11">
        <f>SUM(H144:H145)</f>
        <v>20074</v>
      </c>
      <c r="I143" s="11">
        <v>0</v>
      </c>
      <c r="J143" s="12"/>
    </row>
    <row r="144" spans="1:10" x14ac:dyDescent="0.3">
      <c r="A144" s="156">
        <v>31</v>
      </c>
      <c r="B144" s="157"/>
      <c r="C144" s="158"/>
      <c r="D144" s="71" t="s">
        <v>25</v>
      </c>
      <c r="E144" s="10">
        <v>2745.18</v>
      </c>
      <c r="F144" s="11">
        <v>18885</v>
      </c>
      <c r="G144" s="11">
        <v>110</v>
      </c>
      <c r="H144" s="11">
        <v>18995.060000000001</v>
      </c>
      <c r="I144" s="11">
        <v>0</v>
      </c>
      <c r="J144" s="12"/>
    </row>
    <row r="145" spans="1:10" x14ac:dyDescent="0.3">
      <c r="A145" s="156">
        <v>32</v>
      </c>
      <c r="B145" s="157"/>
      <c r="C145" s="158"/>
      <c r="D145" s="71" t="s">
        <v>37</v>
      </c>
      <c r="E145" s="10">
        <v>165</v>
      </c>
      <c r="F145" s="11">
        <v>1189</v>
      </c>
      <c r="G145" s="11">
        <v>-110</v>
      </c>
      <c r="H145" s="11">
        <v>1078.94</v>
      </c>
      <c r="I145" s="11">
        <v>0</v>
      </c>
      <c r="J145" s="12"/>
    </row>
    <row r="146" spans="1:10" s="83" customFormat="1" x14ac:dyDescent="0.3">
      <c r="A146" s="162">
        <v>9212</v>
      </c>
      <c r="B146" s="163"/>
      <c r="C146" s="164"/>
      <c r="D146" s="125" t="s">
        <v>177</v>
      </c>
      <c r="E146" s="60">
        <v>0</v>
      </c>
      <c r="F146" s="82">
        <v>0</v>
      </c>
      <c r="G146" s="82">
        <v>13475</v>
      </c>
      <c r="H146" s="82">
        <f>H148</f>
        <v>13475</v>
      </c>
      <c r="I146" s="82"/>
      <c r="J146" s="128"/>
    </row>
    <row r="147" spans="1:10" x14ac:dyDescent="0.3">
      <c r="A147" s="123"/>
      <c r="B147" s="124"/>
      <c r="C147" s="125"/>
      <c r="D147" s="127" t="s">
        <v>143</v>
      </c>
      <c r="E147" s="10"/>
      <c r="F147" s="11"/>
      <c r="G147" s="11"/>
      <c r="H147" s="11"/>
      <c r="I147" s="11"/>
      <c r="J147" s="12"/>
    </row>
    <row r="148" spans="1:10" s="83" customFormat="1" ht="26.4" x14ac:dyDescent="0.3">
      <c r="A148" s="162" t="s">
        <v>178</v>
      </c>
      <c r="B148" s="163"/>
      <c r="C148" s="164"/>
      <c r="D148" s="125" t="s">
        <v>179</v>
      </c>
      <c r="E148" s="60">
        <v>0</v>
      </c>
      <c r="F148" s="82">
        <v>0</v>
      </c>
      <c r="G148" s="82">
        <v>13475</v>
      </c>
      <c r="H148" s="82">
        <f>H149+H153</f>
        <v>13475</v>
      </c>
      <c r="I148" s="82"/>
      <c r="J148" s="128"/>
    </row>
    <row r="149" spans="1:10" ht="26.4" customHeight="1" x14ac:dyDescent="0.3">
      <c r="A149" s="159" t="s">
        <v>83</v>
      </c>
      <c r="B149" s="160"/>
      <c r="C149" s="161"/>
      <c r="D149" s="126" t="s">
        <v>131</v>
      </c>
      <c r="E149" s="10">
        <v>0</v>
      </c>
      <c r="F149" s="11">
        <v>0</v>
      </c>
      <c r="G149" s="11">
        <f>G150</f>
        <v>4716.25</v>
      </c>
      <c r="H149" s="11">
        <f>H150</f>
        <v>4716.25</v>
      </c>
      <c r="I149" s="11"/>
      <c r="J149" s="12"/>
    </row>
    <row r="150" spans="1:10" x14ac:dyDescent="0.3">
      <c r="A150" s="153">
        <v>3</v>
      </c>
      <c r="B150" s="154"/>
      <c r="C150" s="155"/>
      <c r="D150" s="127" t="s">
        <v>24</v>
      </c>
      <c r="E150" s="10">
        <v>0</v>
      </c>
      <c r="F150" s="11">
        <v>0</v>
      </c>
      <c r="G150" s="11">
        <f>SUM(G151:G152)</f>
        <v>4716.25</v>
      </c>
      <c r="H150" s="11">
        <f>SUM(H151:H152)</f>
        <v>4716.25</v>
      </c>
      <c r="I150" s="11"/>
      <c r="J150" s="12"/>
    </row>
    <row r="151" spans="1:10" x14ac:dyDescent="0.3">
      <c r="A151" s="156">
        <v>31</v>
      </c>
      <c r="B151" s="157"/>
      <c r="C151" s="158"/>
      <c r="D151" s="127" t="s">
        <v>25</v>
      </c>
      <c r="E151" s="10">
        <v>0</v>
      </c>
      <c r="F151" s="11">
        <v>0</v>
      </c>
      <c r="G151" s="11">
        <v>4427.42</v>
      </c>
      <c r="H151" s="11">
        <v>4427.42</v>
      </c>
      <c r="I151" s="11"/>
      <c r="J151" s="12"/>
    </row>
    <row r="152" spans="1:10" x14ac:dyDescent="0.3">
      <c r="A152" s="156">
        <v>32</v>
      </c>
      <c r="B152" s="157"/>
      <c r="C152" s="158"/>
      <c r="D152" s="127" t="s">
        <v>37</v>
      </c>
      <c r="E152" s="10">
        <v>0</v>
      </c>
      <c r="F152" s="11">
        <v>0</v>
      </c>
      <c r="G152" s="11">
        <v>288.83</v>
      </c>
      <c r="H152" s="11">
        <v>288.83</v>
      </c>
      <c r="I152" s="11"/>
      <c r="J152" s="12"/>
    </row>
    <row r="153" spans="1:10" ht="14.4" customHeight="1" x14ac:dyDescent="0.3">
      <c r="A153" s="159" t="s">
        <v>69</v>
      </c>
      <c r="B153" s="160"/>
      <c r="C153" s="161"/>
      <c r="D153" s="126" t="s">
        <v>133</v>
      </c>
      <c r="E153" s="10">
        <v>0</v>
      </c>
      <c r="F153" s="11">
        <v>0</v>
      </c>
      <c r="G153" s="11">
        <f>G154</f>
        <v>8758.75</v>
      </c>
      <c r="H153" s="11">
        <f>H154</f>
        <v>8758.75</v>
      </c>
      <c r="I153" s="11"/>
      <c r="J153" s="12"/>
    </row>
    <row r="154" spans="1:10" x14ac:dyDescent="0.3">
      <c r="A154" s="153">
        <v>3</v>
      </c>
      <c r="B154" s="154"/>
      <c r="C154" s="155"/>
      <c r="D154" s="127" t="s">
        <v>24</v>
      </c>
      <c r="E154" s="10">
        <v>0</v>
      </c>
      <c r="F154" s="11">
        <v>0</v>
      </c>
      <c r="G154" s="11">
        <f>SUM(G155:G156)</f>
        <v>8758.75</v>
      </c>
      <c r="H154" s="11">
        <f>SUM(H155:H156)</f>
        <v>8758.75</v>
      </c>
      <c r="I154" s="11"/>
      <c r="J154" s="12"/>
    </row>
    <row r="155" spans="1:10" x14ac:dyDescent="0.3">
      <c r="A155" s="156">
        <v>31</v>
      </c>
      <c r="B155" s="157"/>
      <c r="C155" s="158"/>
      <c r="D155" s="127" t="s">
        <v>25</v>
      </c>
      <c r="E155" s="10">
        <v>0</v>
      </c>
      <c r="F155" s="11">
        <v>0</v>
      </c>
      <c r="G155" s="11">
        <v>8222.36</v>
      </c>
      <c r="H155" s="11">
        <v>8222.36</v>
      </c>
      <c r="I155" s="11"/>
      <c r="J155" s="12"/>
    </row>
    <row r="156" spans="1:10" x14ac:dyDescent="0.3">
      <c r="A156" s="156">
        <v>32</v>
      </c>
      <c r="B156" s="157"/>
      <c r="C156" s="158"/>
      <c r="D156" s="127" t="s">
        <v>37</v>
      </c>
      <c r="E156" s="10">
        <v>0</v>
      </c>
      <c r="F156" s="11">
        <v>0</v>
      </c>
      <c r="G156" s="11">
        <v>536.39</v>
      </c>
      <c r="H156" s="11">
        <v>536.39</v>
      </c>
      <c r="I156" s="11"/>
      <c r="J156" s="12"/>
    </row>
    <row r="157" spans="1:10" x14ac:dyDescent="0.3">
      <c r="A157" s="156"/>
      <c r="B157" s="157"/>
      <c r="C157" s="158"/>
      <c r="D157" s="33"/>
      <c r="E157" s="10"/>
      <c r="F157" s="11"/>
      <c r="G157" s="11"/>
      <c r="H157" s="11"/>
      <c r="I157" s="11"/>
      <c r="J157" s="12"/>
    </row>
    <row r="158" spans="1:10" ht="15" customHeight="1" x14ac:dyDescent="0.3">
      <c r="A158" s="159"/>
      <c r="B158" s="160"/>
      <c r="C158" s="161"/>
      <c r="D158" s="49" t="s">
        <v>95</v>
      </c>
      <c r="E158" s="10">
        <v>4647038.33</v>
      </c>
      <c r="F158" s="11">
        <v>14860737.710000001</v>
      </c>
      <c r="G158" s="11">
        <v>-45980</v>
      </c>
      <c r="H158" s="11">
        <v>14814757.9</v>
      </c>
      <c r="I158" s="11">
        <v>2955365.85</v>
      </c>
      <c r="J158" s="12">
        <v>2955365.85</v>
      </c>
    </row>
    <row r="159" spans="1:10" x14ac:dyDescent="0.3">
      <c r="A159" s="153"/>
      <c r="B159" s="154"/>
      <c r="C159" s="155"/>
      <c r="D159" s="55" t="s">
        <v>96</v>
      </c>
      <c r="E159" s="10"/>
      <c r="F159" s="11"/>
      <c r="G159" s="11"/>
      <c r="H159" s="11"/>
      <c r="I159" s="11"/>
      <c r="J159" s="12"/>
    </row>
    <row r="160" spans="1:10" x14ac:dyDescent="0.3">
      <c r="A160" s="156"/>
      <c r="B160" s="157"/>
      <c r="C160" s="158"/>
      <c r="D160" s="55" t="s">
        <v>97</v>
      </c>
      <c r="E160" s="10">
        <v>140281.72</v>
      </c>
      <c r="F160" s="11">
        <v>132229.96</v>
      </c>
      <c r="G160" s="11">
        <v>0</v>
      </c>
      <c r="H160" s="11">
        <v>132230</v>
      </c>
      <c r="I160" s="11"/>
      <c r="J160" s="12"/>
    </row>
    <row r="162" spans="1:9" x14ac:dyDescent="0.3">
      <c r="A162" t="s">
        <v>170</v>
      </c>
      <c r="I162" t="s">
        <v>157</v>
      </c>
    </row>
    <row r="163" spans="1:9" x14ac:dyDescent="0.3">
      <c r="A163" t="s">
        <v>180</v>
      </c>
      <c r="I163" t="s">
        <v>158</v>
      </c>
    </row>
    <row r="164" spans="1:9" x14ac:dyDescent="0.3">
      <c r="A164" t="s">
        <v>181</v>
      </c>
    </row>
  </sheetData>
  <mergeCells count="122">
    <mergeCell ref="A156:C156"/>
    <mergeCell ref="A146:C146"/>
    <mergeCell ref="A148:C148"/>
    <mergeCell ref="A149:C149"/>
    <mergeCell ref="A150:C150"/>
    <mergeCell ref="A151:C151"/>
    <mergeCell ref="A152:C152"/>
    <mergeCell ref="A153:C153"/>
    <mergeCell ref="A154:C154"/>
    <mergeCell ref="A155:C155"/>
    <mergeCell ref="A145:C145"/>
    <mergeCell ref="A135:C135"/>
    <mergeCell ref="A137:C137"/>
    <mergeCell ref="A138:C138"/>
    <mergeCell ref="A139:C139"/>
    <mergeCell ref="A140:C140"/>
    <mergeCell ref="A141:C141"/>
    <mergeCell ref="A142:C142"/>
    <mergeCell ref="A143:C143"/>
    <mergeCell ref="A144:C144"/>
    <mergeCell ref="A159:C159"/>
    <mergeCell ref="A160:C160"/>
    <mergeCell ref="A131:C131"/>
    <mergeCell ref="A132:C132"/>
    <mergeCell ref="A133:C133"/>
    <mergeCell ref="A134:C134"/>
    <mergeCell ref="A158:C158"/>
    <mergeCell ref="A28:C28"/>
    <mergeCell ref="A29:C29"/>
    <mergeCell ref="A30:C30"/>
    <mergeCell ref="A31:C31"/>
    <mergeCell ref="A32:C32"/>
    <mergeCell ref="A43:C43"/>
    <mergeCell ref="A35:C35"/>
    <mergeCell ref="A39:C39"/>
    <mergeCell ref="A40:C40"/>
    <mergeCell ref="A41:C41"/>
    <mergeCell ref="A42:C42"/>
    <mergeCell ref="A157:C157"/>
    <mergeCell ref="A60:C60"/>
    <mergeCell ref="A61:C61"/>
    <mergeCell ref="A62:C62"/>
    <mergeCell ref="A64:C64"/>
    <mergeCell ref="A70:C70"/>
    <mergeCell ref="A27:C27"/>
    <mergeCell ref="A46:C46"/>
    <mergeCell ref="A7:C7"/>
    <mergeCell ref="A9:C9"/>
    <mergeCell ref="A1:J1"/>
    <mergeCell ref="A3:J3"/>
    <mergeCell ref="A5:C5"/>
    <mergeCell ref="A10:C10"/>
    <mergeCell ref="A11:C11"/>
    <mergeCell ref="A12:C12"/>
    <mergeCell ref="A15:C15"/>
    <mergeCell ref="A16:C16"/>
    <mergeCell ref="A17:C17"/>
    <mergeCell ref="A18:C18"/>
    <mergeCell ref="A20:C20"/>
    <mergeCell ref="A21:C21"/>
    <mergeCell ref="A22:C22"/>
    <mergeCell ref="A23:C23"/>
    <mergeCell ref="A24:C24"/>
    <mergeCell ref="A36:C36"/>
    <mergeCell ref="A37:C37"/>
    <mergeCell ref="A94:C94"/>
    <mergeCell ref="A83:C83"/>
    <mergeCell ref="A84:C84"/>
    <mergeCell ref="A85:C85"/>
    <mergeCell ref="A87:C87"/>
    <mergeCell ref="A89:C89"/>
    <mergeCell ref="A90:C90"/>
    <mergeCell ref="A91:C91"/>
    <mergeCell ref="A92:C92"/>
    <mergeCell ref="A114:C114"/>
    <mergeCell ref="A98:C98"/>
    <mergeCell ref="A100:C100"/>
    <mergeCell ref="A95:C95"/>
    <mergeCell ref="A96:C96"/>
    <mergeCell ref="A97:C97"/>
    <mergeCell ref="A130:C130"/>
    <mergeCell ref="A124:C124"/>
    <mergeCell ref="A126:C126"/>
    <mergeCell ref="A127:C127"/>
    <mergeCell ref="A128:C128"/>
    <mergeCell ref="A129:C129"/>
    <mergeCell ref="A115:C115"/>
    <mergeCell ref="A116:C116"/>
    <mergeCell ref="A117:C117"/>
    <mergeCell ref="A122:C122"/>
    <mergeCell ref="A123:C123"/>
    <mergeCell ref="A111:C111"/>
    <mergeCell ref="A112:C112"/>
    <mergeCell ref="A113:C113"/>
    <mergeCell ref="A101:C101"/>
    <mergeCell ref="A102:C102"/>
    <mergeCell ref="A104:C104"/>
    <mergeCell ref="A107:C107"/>
    <mergeCell ref="A108:C108"/>
    <mergeCell ref="A109:C109"/>
    <mergeCell ref="A110:C110"/>
    <mergeCell ref="A67:C67"/>
    <mergeCell ref="A68:C68"/>
    <mergeCell ref="A69:C69"/>
    <mergeCell ref="A48:C48"/>
    <mergeCell ref="A49:C49"/>
    <mergeCell ref="A50:C50"/>
    <mergeCell ref="A51:C51"/>
    <mergeCell ref="A53:C53"/>
    <mergeCell ref="A54:C54"/>
    <mergeCell ref="A55:C55"/>
    <mergeCell ref="A57:C57"/>
    <mergeCell ref="A66:C66"/>
    <mergeCell ref="A106:C106"/>
    <mergeCell ref="A71:C71"/>
    <mergeCell ref="A72:C72"/>
    <mergeCell ref="A81:C81"/>
    <mergeCell ref="A73:C73"/>
    <mergeCell ref="A77:C77"/>
    <mergeCell ref="A78:C78"/>
    <mergeCell ref="A79:C79"/>
    <mergeCell ref="A80:C80"/>
  </mergeCells>
  <pageMargins left="0.7" right="0.7" top="0.75" bottom="0.75" header="0.3" footer="0.3"/>
  <pageSetup paperSize="9" scale="63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6</vt:i4>
      </vt:variant>
    </vt:vector>
  </HeadingPairs>
  <TitlesOfParts>
    <vt:vector size="6" baseType="lpstr">
      <vt:lpstr>SAŽETAK-EUR</vt:lpstr>
      <vt:lpstr> Račun prihoda i rashoda</vt:lpstr>
      <vt:lpstr>Rashodi prema funkcijskoj kl</vt:lpstr>
      <vt:lpstr>Račun financiranja</vt:lpstr>
      <vt:lpstr>POSEBNI DIO</vt:lpstr>
      <vt:lpstr>List2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Vesna</cp:lastModifiedBy>
  <cp:lastPrinted>2023-11-17T13:10:11Z</cp:lastPrinted>
  <dcterms:created xsi:type="dcterms:W3CDTF">2022-08-12T12:51:27Z</dcterms:created>
  <dcterms:modified xsi:type="dcterms:W3CDTF">2023-12-14T11:36:31Z</dcterms:modified>
</cp:coreProperties>
</file>